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BDCFS1601\share\白里中学校\教諭\2684\山武バレーボール協会事務局\2019_バレーボール協会\03_松尾大会\02_発送文書\"/>
    </mc:Choice>
  </mc:AlternateContent>
  <bookViews>
    <workbookView xWindow="0" yWindow="0" windowWidth="17250" windowHeight="7800" tabRatio="662" firstSheet="1" activeTab="5"/>
  </bookViews>
  <sheets>
    <sheet name="①選手名簿（基礎情報）" sheetId="1" r:id="rId1"/>
    <sheet name="３含名簿" sheetId="3" r:id="rId2"/>
    <sheet name="②春季大会申込書" sheetId="2" r:id="rId3"/>
    <sheet name="③－１山匝大会申込書" sheetId="7" r:id="rId4"/>
    <sheet name="③－２山匝大会プロ用" sheetId="13" r:id="rId5"/>
    <sheet name="④１年生大会申込書" sheetId="9" r:id="rId6"/>
    <sheet name="⑤匝陵杯申込書" sheetId="10" r:id="rId7"/>
  </sheets>
  <definedNames>
    <definedName name="_xlnm.Print_Area" localSheetId="2">②春季大会申込書!$B$1:$Q$25</definedName>
    <definedName name="_xlnm.Print_Area" localSheetId="3">'③－１山匝大会申込書'!$B$1:$H$32</definedName>
    <definedName name="_xlnm.Print_Area" localSheetId="4">'③－２山匝大会プロ用'!$B$1:$Q$15</definedName>
    <definedName name="_xlnm.Print_Area" localSheetId="1">'３含名簿'!$B$1:$T$18</definedName>
    <definedName name="_xlnm.Print_Area" localSheetId="5">④１年生大会申込書!$B$1:$Q$28</definedName>
    <definedName name="_xlnm.Print_Area" localSheetId="6">⑤匝陵杯申込書!$B$1:$Y$33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9" l="1"/>
  <c r="F23" i="7"/>
  <c r="K25" i="9"/>
  <c r="D3" i="9"/>
  <c r="E51" i="3" l="1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T9" i="10" l="1"/>
  <c r="T10" i="10"/>
  <c r="T11" i="10"/>
  <c r="T12" i="10"/>
  <c r="T13" i="10"/>
  <c r="T14" i="10"/>
  <c r="T15" i="10"/>
  <c r="T16" i="10"/>
  <c r="T17" i="10"/>
  <c r="T18" i="10"/>
  <c r="T19" i="10"/>
  <c r="O9" i="10"/>
  <c r="O10" i="10"/>
  <c r="O11" i="10"/>
  <c r="O12" i="10"/>
  <c r="O13" i="10"/>
  <c r="O14" i="10"/>
  <c r="O15" i="10"/>
  <c r="O16" i="10"/>
  <c r="O17" i="10"/>
  <c r="O18" i="10"/>
  <c r="O19" i="10"/>
  <c r="L9" i="10"/>
  <c r="L10" i="10"/>
  <c r="L11" i="10"/>
  <c r="L12" i="10"/>
  <c r="L13" i="10"/>
  <c r="L14" i="10"/>
  <c r="L15" i="10"/>
  <c r="L16" i="10"/>
  <c r="L17" i="10"/>
  <c r="L18" i="10"/>
  <c r="L19" i="10"/>
  <c r="E9" i="10"/>
  <c r="E10" i="10"/>
  <c r="E11" i="10"/>
  <c r="E12" i="10"/>
  <c r="E13" i="10"/>
  <c r="E14" i="10"/>
  <c r="E15" i="10"/>
  <c r="E16" i="10"/>
  <c r="E17" i="10"/>
  <c r="E18" i="10"/>
  <c r="E19" i="10"/>
  <c r="T8" i="10"/>
  <c r="O8" i="10"/>
  <c r="L8" i="10"/>
  <c r="E8" i="10"/>
  <c r="J8" i="9"/>
  <c r="J9" i="9"/>
  <c r="J10" i="9"/>
  <c r="J11" i="9"/>
  <c r="J12" i="9"/>
  <c r="J13" i="9"/>
  <c r="J14" i="9"/>
  <c r="J15" i="9"/>
  <c r="J16" i="9"/>
  <c r="J17" i="9"/>
  <c r="J18" i="9"/>
  <c r="G8" i="9"/>
  <c r="G9" i="9"/>
  <c r="G10" i="9"/>
  <c r="G11" i="9"/>
  <c r="G12" i="9"/>
  <c r="G13" i="9"/>
  <c r="G14" i="9"/>
  <c r="G15" i="9"/>
  <c r="G16" i="9"/>
  <c r="G17" i="9"/>
  <c r="G18" i="9"/>
  <c r="C8" i="9"/>
  <c r="C9" i="9"/>
  <c r="C10" i="9"/>
  <c r="C11" i="9"/>
  <c r="C12" i="9"/>
  <c r="C13" i="9"/>
  <c r="C14" i="9"/>
  <c r="C15" i="9"/>
  <c r="C16" i="9"/>
  <c r="C17" i="9"/>
  <c r="C18" i="9"/>
  <c r="J7" i="9"/>
  <c r="G7" i="9"/>
  <c r="C7" i="9"/>
  <c r="H7" i="7"/>
  <c r="H8" i="7"/>
  <c r="H9" i="7"/>
  <c r="H10" i="7"/>
  <c r="H11" i="7"/>
  <c r="H12" i="7"/>
  <c r="H13" i="7"/>
  <c r="H14" i="7"/>
  <c r="H15" i="7"/>
  <c r="H16" i="7"/>
  <c r="H17" i="7"/>
  <c r="F7" i="7"/>
  <c r="F8" i="7"/>
  <c r="F9" i="7"/>
  <c r="F10" i="7"/>
  <c r="F11" i="7"/>
  <c r="F12" i="7"/>
  <c r="F13" i="7"/>
  <c r="F14" i="7"/>
  <c r="F15" i="7"/>
  <c r="F16" i="7"/>
  <c r="F17" i="7"/>
  <c r="E7" i="7"/>
  <c r="E8" i="7"/>
  <c r="E9" i="7"/>
  <c r="E10" i="7"/>
  <c r="E11" i="7"/>
  <c r="E12" i="7"/>
  <c r="E13" i="7"/>
  <c r="E14" i="7"/>
  <c r="E15" i="7"/>
  <c r="E16" i="7"/>
  <c r="E17" i="7"/>
  <c r="D7" i="7"/>
  <c r="D8" i="7"/>
  <c r="D9" i="7"/>
  <c r="D10" i="7"/>
  <c r="D11" i="7"/>
  <c r="D12" i="7"/>
  <c r="D13" i="7"/>
  <c r="D14" i="7"/>
  <c r="D15" i="7"/>
  <c r="D16" i="7"/>
  <c r="D17" i="7"/>
  <c r="H6" i="7"/>
  <c r="F6" i="7"/>
  <c r="E6" i="7"/>
  <c r="D6" i="7"/>
  <c r="K11" i="2"/>
  <c r="K12" i="2"/>
  <c r="K13" i="2"/>
  <c r="K14" i="2"/>
  <c r="K15" i="2"/>
  <c r="K16" i="2"/>
  <c r="K17" i="2"/>
  <c r="K18" i="2"/>
  <c r="K19" i="2"/>
  <c r="K20" i="2"/>
  <c r="K21" i="2"/>
  <c r="H11" i="2"/>
  <c r="H12" i="2"/>
  <c r="H13" i="2"/>
  <c r="H14" i="2"/>
  <c r="H15" i="2"/>
  <c r="H16" i="2"/>
  <c r="H17" i="2"/>
  <c r="H18" i="2"/>
  <c r="H19" i="2"/>
  <c r="H20" i="2"/>
  <c r="H21" i="2"/>
  <c r="G11" i="2"/>
  <c r="G12" i="2"/>
  <c r="G13" i="2"/>
  <c r="G14" i="2"/>
  <c r="G15" i="2"/>
  <c r="G16" i="2"/>
  <c r="G17" i="2"/>
  <c r="G18" i="2"/>
  <c r="G19" i="2"/>
  <c r="G20" i="2"/>
  <c r="G21" i="2"/>
  <c r="C11" i="2"/>
  <c r="C12" i="2"/>
  <c r="C13" i="2"/>
  <c r="C14" i="2"/>
  <c r="C15" i="2"/>
  <c r="C16" i="2"/>
  <c r="C17" i="2"/>
  <c r="C18" i="2"/>
  <c r="C19" i="2"/>
  <c r="C20" i="2"/>
  <c r="C21" i="2"/>
  <c r="K10" i="2"/>
  <c r="H10" i="2"/>
  <c r="G10" i="2"/>
  <c r="C10" i="2"/>
  <c r="A5" i="13" l="1"/>
  <c r="A6" i="13"/>
  <c r="A7" i="13"/>
  <c r="A8" i="13"/>
  <c r="A9" i="13"/>
  <c r="A10" i="13"/>
  <c r="A11" i="13"/>
  <c r="A12" i="13"/>
  <c r="A13" i="13"/>
  <c r="A14" i="13"/>
  <c r="A15" i="13"/>
  <c r="A4" i="13"/>
  <c r="F8" i="13" l="1"/>
  <c r="N8" i="13"/>
  <c r="P8" i="13"/>
  <c r="F11" i="13"/>
  <c r="N11" i="13"/>
  <c r="P11" i="13"/>
  <c r="N6" i="13"/>
  <c r="P6" i="13"/>
  <c r="F6" i="13"/>
  <c r="P4" i="13"/>
  <c r="N4" i="13"/>
  <c r="F4" i="13"/>
  <c r="F12" i="13"/>
  <c r="N12" i="13"/>
  <c r="P12" i="13"/>
  <c r="F15" i="13"/>
  <c r="N15" i="13"/>
  <c r="P15" i="13"/>
  <c r="F7" i="13"/>
  <c r="N7" i="13"/>
  <c r="P7" i="13"/>
  <c r="N14" i="13"/>
  <c r="P14" i="13"/>
  <c r="F14" i="13"/>
  <c r="N10" i="13"/>
  <c r="P10" i="13"/>
  <c r="F10" i="13"/>
  <c r="P13" i="13"/>
  <c r="F13" i="13"/>
  <c r="N13" i="13"/>
  <c r="P9" i="13"/>
  <c r="F9" i="13"/>
  <c r="N9" i="13"/>
  <c r="P5" i="13"/>
  <c r="F5" i="13"/>
  <c r="N5" i="13"/>
  <c r="D1" i="13"/>
  <c r="D2" i="13"/>
  <c r="L2" i="13"/>
  <c r="D4" i="13"/>
  <c r="D5" i="13"/>
  <c r="D6" i="13"/>
  <c r="D7" i="13"/>
  <c r="D8" i="13"/>
  <c r="D9" i="13"/>
  <c r="D10" i="13"/>
  <c r="D11" i="13"/>
  <c r="D12" i="13"/>
  <c r="D13" i="13"/>
  <c r="D14" i="13"/>
  <c r="D15" i="13"/>
  <c r="O29" i="10" l="1"/>
  <c r="F29" i="10"/>
  <c r="F22" i="7"/>
  <c r="D4" i="10" l="1"/>
  <c r="D2" i="7"/>
  <c r="D6" i="2"/>
  <c r="D5" i="9" l="1"/>
  <c r="T6" i="10"/>
  <c r="L8" i="2"/>
  <c r="G3" i="7"/>
  <c r="R4" i="10"/>
  <c r="G2" i="7"/>
  <c r="L4" i="9"/>
  <c r="L6" i="10"/>
  <c r="G4" i="7"/>
  <c r="D8" i="2"/>
  <c r="D5" i="10"/>
  <c r="D3" i="7"/>
  <c r="D7" i="2"/>
  <c r="D4" i="9"/>
  <c r="D6" i="10"/>
  <c r="D4" i="7"/>
  <c r="C27" i="10" l="1"/>
</calcChain>
</file>

<file path=xl/comments1.xml><?xml version="1.0" encoding="utf-8"?>
<comments xmlns="http://schemas.openxmlformats.org/spreadsheetml/2006/main">
  <authors>
    <author>ualadmin</author>
  </authors>
  <commentList>
    <comment ref="A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ここに「選手名簿」のA列の番号を入力すれば，選手氏名などが自動で入ります。</t>
        </r>
      </text>
    </comment>
  </commentList>
</comments>
</file>

<file path=xl/comments2.xml><?xml version="1.0" encoding="utf-8"?>
<comments xmlns="http://schemas.openxmlformats.org/spreadsheetml/2006/main">
  <authors>
    <author>ualadmin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回数は，年度によって変更してください。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ualadmin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回数は，年度によって変更してください。</t>
        </r>
      </text>
    </comment>
  </commentList>
</comments>
</file>

<file path=xl/sharedStrings.xml><?xml version="1.0" encoding="utf-8"?>
<sst xmlns="http://schemas.openxmlformats.org/spreadsheetml/2006/main" count="132" uniqueCount="98">
  <si>
    <t>ＮＯ．</t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</si>
  <si>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</si>
  <si>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</si>
  <si>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</si>
  <si>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</si>
  <si>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身長</t>
    <rPh sb="0" eb="2">
      <t>シンチョウ</t>
    </rPh>
    <phoneticPr fontId="1"/>
  </si>
  <si>
    <t>ポジション</t>
    <phoneticPr fontId="1"/>
  </si>
  <si>
    <t>山武郡市バレーボール春季大会参加申込用紙</t>
    <rPh sb="0" eb="2">
      <t>サンブ</t>
    </rPh>
    <rPh sb="2" eb="4">
      <t>グンシ</t>
    </rPh>
    <rPh sb="10" eb="12">
      <t>シュンキ</t>
    </rPh>
    <rPh sb="12" eb="14">
      <t>タイカイ</t>
    </rPh>
    <rPh sb="14" eb="16">
      <t>サンカ</t>
    </rPh>
    <rPh sb="16" eb="18">
      <t>モウシコミ</t>
    </rPh>
    <rPh sb="18" eb="20">
      <t>ヨウシ</t>
    </rPh>
    <phoneticPr fontId="1"/>
  </si>
  <si>
    <t>春季大会に</t>
    <rPh sb="0" eb="2">
      <t>シュンキ</t>
    </rPh>
    <rPh sb="2" eb="4">
      <t>タイカイ</t>
    </rPh>
    <phoneticPr fontId="1"/>
  </si>
  <si>
    <t>（</t>
    <phoneticPr fontId="1"/>
  </si>
  <si>
    <t>参加します</t>
    <rPh sb="0" eb="2">
      <t>サンカ</t>
    </rPh>
    <phoneticPr fontId="1"/>
  </si>
  <si>
    <t>・</t>
    <phoneticPr fontId="1"/>
  </si>
  <si>
    <t>参加できません</t>
    <rPh sb="0" eb="2">
      <t>サンカ</t>
    </rPh>
    <phoneticPr fontId="1"/>
  </si>
  <si>
    <t>）</t>
    <phoneticPr fontId="1"/>
  </si>
  <si>
    <t>※　どちらかを○で囲んでください。</t>
    <rPh sb="9" eb="10">
      <t>カコ</t>
    </rPh>
    <phoneticPr fontId="1"/>
  </si>
  <si>
    <t>学校名</t>
    <rPh sb="0" eb="3">
      <t>ガッコウメイ</t>
    </rPh>
    <phoneticPr fontId="1"/>
  </si>
  <si>
    <t>監督</t>
    <rPh sb="0" eb="2">
      <t>カントク</t>
    </rPh>
    <phoneticPr fontId="1"/>
  </si>
  <si>
    <t>コーチ</t>
    <phoneticPr fontId="1"/>
  </si>
  <si>
    <t>ＮＯ</t>
    <phoneticPr fontId="1"/>
  </si>
  <si>
    <t>※　大会不参加の場合は学校名・男女別の実を記入して、提出してください。</t>
    <rPh sb="2" eb="4">
      <t>タイカイ</t>
    </rPh>
    <rPh sb="4" eb="7">
      <t>フサンカ</t>
    </rPh>
    <rPh sb="8" eb="10">
      <t>バアイ</t>
    </rPh>
    <rPh sb="11" eb="14">
      <t>ガッコウメイ</t>
    </rPh>
    <rPh sb="15" eb="17">
      <t>ダンジョ</t>
    </rPh>
    <rPh sb="17" eb="18">
      <t>ベツ</t>
    </rPh>
    <rPh sb="19" eb="20">
      <t>ミ</t>
    </rPh>
    <rPh sb="21" eb="23">
      <t>キニュウ</t>
    </rPh>
    <rPh sb="26" eb="28">
      <t>テイシュツ</t>
    </rPh>
    <phoneticPr fontId="1"/>
  </si>
  <si>
    <t>※　傷害保険加入の際に使用する名簿ですので、部員全員の氏名を記入してください。</t>
    <rPh sb="2" eb="4">
      <t>ショウガイ</t>
    </rPh>
    <rPh sb="4" eb="6">
      <t>ホケン</t>
    </rPh>
    <rPh sb="6" eb="8">
      <t>カニュウ</t>
    </rPh>
    <rPh sb="9" eb="10">
      <t>サイ</t>
    </rPh>
    <rPh sb="11" eb="13">
      <t>シヨウ</t>
    </rPh>
    <rPh sb="15" eb="17">
      <t>メイボ</t>
    </rPh>
    <rPh sb="22" eb="24">
      <t>ブイン</t>
    </rPh>
    <rPh sb="24" eb="26">
      <t>ゼンイン</t>
    </rPh>
    <rPh sb="27" eb="29">
      <t>シメイ</t>
    </rPh>
    <rPh sb="30" eb="32">
      <t>キニュウ</t>
    </rPh>
    <phoneticPr fontId="1"/>
  </si>
  <si>
    <t>　　（１２名以上部員がいる場合は、コピーして使用してください。）</t>
    <rPh sb="5" eb="6">
      <t>メイ</t>
    </rPh>
    <rPh sb="6" eb="8">
      <t>イジョウ</t>
    </rPh>
    <rPh sb="8" eb="10">
      <t>ブイン</t>
    </rPh>
    <rPh sb="13" eb="15">
      <t>バアイ</t>
    </rPh>
    <rPh sb="22" eb="24">
      <t>シヨウ</t>
    </rPh>
    <phoneticPr fontId="1"/>
  </si>
  <si>
    <t>男子 ・ 女子</t>
    <rPh sb="0" eb="2">
      <t>ダンシ</t>
    </rPh>
    <rPh sb="5" eb="7">
      <t>ジョシ</t>
    </rPh>
    <phoneticPr fontId="1"/>
  </si>
  <si>
    <t>マネージャー</t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</si>
  <si>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</si>
  <si>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</si>
  <si>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クラス</t>
    <phoneticPr fontId="1"/>
  </si>
  <si>
    <t>クラス</t>
    <phoneticPr fontId="1"/>
  </si>
  <si>
    <t>氏名</t>
    <rPh sb="0" eb="2">
      <t>シメイ</t>
    </rPh>
    <phoneticPr fontId="1"/>
  </si>
  <si>
    <t>No.</t>
    <phoneticPr fontId="1"/>
  </si>
  <si>
    <t>No.</t>
    <phoneticPr fontId="1"/>
  </si>
  <si>
    <t>背番</t>
    <rPh sb="0" eb="1">
      <t>セ</t>
    </rPh>
    <rPh sb="1" eb="2">
      <t>バン</t>
    </rPh>
    <phoneticPr fontId="1"/>
  </si>
  <si>
    <t>℡</t>
    <phoneticPr fontId="1"/>
  </si>
  <si>
    <t>FAX</t>
    <phoneticPr fontId="1"/>
  </si>
  <si>
    <t>＊</t>
    <phoneticPr fontId="1"/>
  </si>
  <si>
    <t>傷害保険加入用の名簿としても使用します。個人情報になりますが氏名・生年月日・住所も記入をお願いします。</t>
    <rPh sb="0" eb="2">
      <t>ショウガイ</t>
    </rPh>
    <rPh sb="2" eb="4">
      <t>ホケン</t>
    </rPh>
    <rPh sb="4" eb="6">
      <t>カニュウ</t>
    </rPh>
    <rPh sb="6" eb="7">
      <t>ヨウ</t>
    </rPh>
    <rPh sb="8" eb="10">
      <t>メイボ</t>
    </rPh>
    <rPh sb="14" eb="16">
      <t>シヨウ</t>
    </rPh>
    <rPh sb="20" eb="22">
      <t>コジン</t>
    </rPh>
    <rPh sb="22" eb="24">
      <t>ジョウホウ</t>
    </rPh>
    <rPh sb="30" eb="32">
      <t>シメイ</t>
    </rPh>
    <rPh sb="33" eb="35">
      <t>セイネン</t>
    </rPh>
    <rPh sb="35" eb="37">
      <t>ガッピ</t>
    </rPh>
    <rPh sb="38" eb="40">
      <t>ジュウショ</t>
    </rPh>
    <rPh sb="41" eb="43">
      <t>キニュウ</t>
    </rPh>
    <rPh sb="45" eb="46">
      <t>ネガ</t>
    </rPh>
    <phoneticPr fontId="1"/>
  </si>
  <si>
    <t>キャプテンのNo.を○で囲んでください。</t>
    <rPh sb="12" eb="13">
      <t>カコ</t>
    </rPh>
    <phoneticPr fontId="1"/>
  </si>
  <si>
    <t>当日のお弁当の注文数を記入してください。２個目からはお弁当代５００円を徴収させていただきます。</t>
    <rPh sb="0" eb="2">
      <t>トウジツ</t>
    </rPh>
    <rPh sb="4" eb="6">
      <t>ベントウ</t>
    </rPh>
    <rPh sb="7" eb="10">
      <t>チュウモンスウ</t>
    </rPh>
    <rPh sb="11" eb="13">
      <t>キニュウ</t>
    </rPh>
    <rPh sb="21" eb="23">
      <t>コメ</t>
    </rPh>
    <rPh sb="27" eb="29">
      <t>ベントウ</t>
    </rPh>
    <rPh sb="29" eb="30">
      <t>ダイ</t>
    </rPh>
    <rPh sb="33" eb="34">
      <t>エン</t>
    </rPh>
    <rPh sb="35" eb="37">
      <t>チョウシュウ</t>
    </rPh>
    <phoneticPr fontId="1"/>
  </si>
  <si>
    <t>住　　　　所</t>
    <rPh sb="0" eb="1">
      <t>ジュウ</t>
    </rPh>
    <rPh sb="5" eb="6">
      <t>ショ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</si>
  <si>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</si>
  <si>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監　督</t>
    <rPh sb="0" eb="1">
      <t>カン</t>
    </rPh>
    <rPh sb="2" eb="3">
      <t>トク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</si>
  <si>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</si>
  <si>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</si>
  <si>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 xml:space="preserve">   上記の生徒の参加を認める。</t>
    <rPh sb="3" eb="5">
      <t>ジョウキ</t>
    </rPh>
    <rPh sb="6" eb="8">
      <t>セイト</t>
    </rPh>
    <rPh sb="9" eb="11">
      <t>サンカ</t>
    </rPh>
    <rPh sb="12" eb="13">
      <t>ミト</t>
    </rPh>
    <phoneticPr fontId="1"/>
  </si>
  <si>
    <t>校 　長</t>
    <rPh sb="0" eb="1">
      <t>コウ</t>
    </rPh>
    <rPh sb="3" eb="4">
      <t>チョウ</t>
    </rPh>
    <phoneticPr fontId="1"/>
  </si>
  <si>
    <t>マネージャー</t>
    <phoneticPr fontId="1"/>
  </si>
  <si>
    <t>コーチ</t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</si>
  <si>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</si>
  <si>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</si>
  <si>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匝陵バレーボール大会参加申込書</t>
    <rPh sb="0" eb="1">
      <t>ソウ</t>
    </rPh>
    <rPh sb="1" eb="2">
      <t>リョウ</t>
    </rPh>
    <rPh sb="8" eb="10">
      <t>タイカイ</t>
    </rPh>
    <rPh sb="10" eb="12">
      <t>サンカ</t>
    </rPh>
    <rPh sb="12" eb="15">
      <t>モウシコミショ</t>
    </rPh>
    <phoneticPr fontId="1"/>
  </si>
  <si>
    <t>部門</t>
    <rPh sb="0" eb="2">
      <t>ブモン</t>
    </rPh>
    <phoneticPr fontId="1"/>
  </si>
  <si>
    <t>背番号</t>
    <rPh sb="0" eb="3">
      <t>セバンゴウ</t>
    </rPh>
    <phoneticPr fontId="1"/>
  </si>
  <si>
    <t>　男子の部　　　　女子の部　　　（いずれかに○印をつけて下さい）</t>
    <rPh sb="1" eb="3">
      <t>ダンシ</t>
    </rPh>
    <rPh sb="4" eb="5">
      <t>ブ</t>
    </rPh>
    <rPh sb="9" eb="11">
      <t>ジョシ</t>
    </rPh>
    <rPh sb="12" eb="13">
      <t>ブ</t>
    </rPh>
    <rPh sb="23" eb="24">
      <t>イン</t>
    </rPh>
    <rPh sb="28" eb="29">
      <t>クダ</t>
    </rPh>
    <phoneticPr fontId="1"/>
  </si>
  <si>
    <t>電話</t>
    <rPh sb="0" eb="2">
      <t>デンワ</t>
    </rPh>
    <phoneticPr fontId="1"/>
  </si>
  <si>
    <t>コーチ</t>
    <phoneticPr fontId="1"/>
  </si>
  <si>
    <t>氏　　　　　　名</t>
    <rPh sb="0" eb="1">
      <t>シ</t>
    </rPh>
    <rPh sb="7" eb="8">
      <t>メイ</t>
    </rPh>
    <phoneticPr fontId="1"/>
  </si>
  <si>
    <t>学　年</t>
    <rPh sb="0" eb="1">
      <t>ガク</t>
    </rPh>
    <rPh sb="2" eb="3">
      <t>ネン</t>
    </rPh>
    <phoneticPr fontId="1"/>
  </si>
  <si>
    <t>身　　　長</t>
    <rPh sb="0" eb="1">
      <t>ミ</t>
    </rPh>
    <rPh sb="4" eb="5">
      <t>チョウ</t>
    </rPh>
    <phoneticPr fontId="1"/>
  </si>
  <si>
    <t>※主将の背番号に○印をつけて下さい。</t>
    <rPh sb="1" eb="3">
      <t>シュショウ</t>
    </rPh>
    <rPh sb="4" eb="7">
      <t>セバンゴウ</t>
    </rPh>
    <rPh sb="9" eb="10">
      <t>イン</t>
    </rPh>
    <rPh sb="14" eb="15">
      <t>クダ</t>
    </rPh>
    <phoneticPr fontId="1"/>
  </si>
  <si>
    <t>（各チーム１名はご協力ください）</t>
    <rPh sb="1" eb="2">
      <t>カク</t>
    </rPh>
    <rPh sb="6" eb="7">
      <t>メイ</t>
    </rPh>
    <rPh sb="9" eb="11">
      <t>キョウリョク</t>
    </rPh>
    <phoneticPr fontId="1"/>
  </si>
  <si>
    <t>※審判員の氏名　　　　　　　　　　　　　　　　　　　　　　　　　　　あ　</t>
    <rPh sb="1" eb="4">
      <t>シンパンイン</t>
    </rPh>
    <rPh sb="5" eb="7">
      <t>シメイ</t>
    </rPh>
    <phoneticPr fontId="1"/>
  </si>
  <si>
    <t xml:space="preserve">   </t>
    <phoneticPr fontId="1"/>
  </si>
  <si>
    <t>山武郡市バレーボール協会長　　様</t>
    <phoneticPr fontId="1"/>
  </si>
  <si>
    <t>「選手名簿」
A列　No.</t>
    <rPh sb="1" eb="3">
      <t>センシュ</t>
    </rPh>
    <rPh sb="3" eb="5">
      <t>メイボ</t>
    </rPh>
    <rPh sb="8" eb="9">
      <t>レツ</t>
    </rPh>
    <phoneticPr fontId="1"/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</si>
  <si>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</si>
  <si>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</si>
  <si>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</si>
  <si>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</si>
  <si>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</si>
  <si>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</si>
  <si>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マネージャー</t>
    <phoneticPr fontId="1"/>
  </si>
  <si>
    <t xml:space="preserve">      弁当注文数　　　（　　　　　　　）個</t>
    <rPh sb="6" eb="8">
      <t>ベントウ</t>
    </rPh>
    <rPh sb="8" eb="11">
      <t>チュウモンスウ</t>
    </rPh>
    <rPh sb="23" eb="24">
      <t>コ</t>
    </rPh>
    <phoneticPr fontId="1"/>
  </si>
  <si>
    <t>選手名</t>
    <rPh sb="0" eb="3">
      <t>センシュメイ</t>
    </rPh>
    <phoneticPr fontId="1"/>
  </si>
  <si>
    <t>校長</t>
    <rPh sb="0" eb="2">
      <t>コウチョウ</t>
    </rPh>
    <phoneticPr fontId="1"/>
  </si>
  <si>
    <t>長</t>
    <rPh sb="0" eb="1">
      <t>チョウ</t>
    </rPh>
    <phoneticPr fontId="1"/>
  </si>
  <si>
    <t>印</t>
    <rPh sb="0" eb="1">
      <t>イン</t>
    </rPh>
    <phoneticPr fontId="1"/>
  </si>
  <si>
    <t>学校名</t>
    <rPh sb="0" eb="3">
      <t>ガッコウメイ</t>
    </rPh>
    <phoneticPr fontId="1"/>
  </si>
  <si>
    <t>コーチ</t>
    <phoneticPr fontId="1"/>
  </si>
  <si>
    <t>③－１と完全リンク！
数式いじるな！！</t>
    <rPh sb="4" eb="6">
      <t>カンゼン</t>
    </rPh>
    <rPh sb="11" eb="13">
      <t>スウシキ</t>
    </rPh>
    <phoneticPr fontId="1"/>
  </si>
  <si>
    <t>上記のとおり，第２９回匝瑳市長杯争奪匝陵バレーボール大会の参加を許可する。</t>
    <rPh sb="0" eb="2">
      <t>ジョウキ</t>
    </rPh>
    <rPh sb="7" eb="8">
      <t>ダイ</t>
    </rPh>
    <rPh sb="10" eb="11">
      <t>カイ</t>
    </rPh>
    <rPh sb="11" eb="15">
      <t>ソウサシチョウ</t>
    </rPh>
    <rPh sb="15" eb="16">
      <t>ハイ</t>
    </rPh>
    <rPh sb="16" eb="18">
      <t>ソウダツ</t>
    </rPh>
    <rPh sb="18" eb="19">
      <t>ソウ</t>
    </rPh>
    <rPh sb="19" eb="20">
      <t>リョウ</t>
    </rPh>
    <rPh sb="26" eb="28">
      <t>タイカイ</t>
    </rPh>
    <rPh sb="29" eb="31">
      <t>サンカ</t>
    </rPh>
    <rPh sb="32" eb="34">
      <t>キョカ</t>
    </rPh>
    <phoneticPr fontId="1"/>
  </si>
  <si>
    <t>郵便番号</t>
    <rPh sb="0" eb="4">
      <t>ユウビンバンゴウ</t>
    </rPh>
    <phoneticPr fontId="1"/>
  </si>
  <si>
    <t>垂直跳</t>
    <rPh sb="0" eb="2">
      <t>スイチョク</t>
    </rPh>
    <rPh sb="2" eb="3">
      <t>ト</t>
    </rPh>
    <phoneticPr fontId="1"/>
  </si>
  <si>
    <t>第６３回山匝中学女子バレーボール松尾大会参加申込書</t>
    <rPh sb="0" eb="1">
      <t>ダイ</t>
    </rPh>
    <rPh sb="3" eb="4">
      <t>カイ</t>
    </rPh>
    <rPh sb="4" eb="5">
      <t>サン</t>
    </rPh>
    <rPh sb="5" eb="6">
      <t>ソウ</t>
    </rPh>
    <rPh sb="6" eb="8">
      <t>チュウガク</t>
    </rPh>
    <rPh sb="8" eb="10">
      <t>ジョシ</t>
    </rPh>
    <rPh sb="16" eb="18">
      <t>マツオ</t>
    </rPh>
    <rPh sb="18" eb="20">
      <t>タイカイ</t>
    </rPh>
    <rPh sb="20" eb="22">
      <t>サンカ</t>
    </rPh>
    <rPh sb="22" eb="25">
      <t>モウシコミショ</t>
    </rPh>
    <phoneticPr fontId="1"/>
  </si>
  <si>
    <t>令和元年度山武郡市バレーボール１年生大会参加申込用紙</t>
    <rPh sb="0" eb="2">
      <t>レイワ</t>
    </rPh>
    <rPh sb="2" eb="3">
      <t>ガン</t>
    </rPh>
    <rPh sb="3" eb="5">
      <t>ネンド</t>
    </rPh>
    <rPh sb="5" eb="7">
      <t>サンブ</t>
    </rPh>
    <rPh sb="7" eb="9">
      <t>グンシ</t>
    </rPh>
    <rPh sb="16" eb="17">
      <t>ネン</t>
    </rPh>
    <rPh sb="17" eb="18">
      <t>セイ</t>
    </rPh>
    <rPh sb="18" eb="20">
      <t>タイカイ</t>
    </rPh>
    <rPh sb="20" eb="22">
      <t>サンカ</t>
    </rPh>
    <rPh sb="22" eb="24">
      <t>モウシコミ</t>
    </rPh>
    <rPh sb="24" eb="26">
      <t>ヨウシ</t>
    </rPh>
    <phoneticPr fontId="1"/>
  </si>
  <si>
    <t>第３０回匝瑳市長杯争奪</t>
    <rPh sb="0" eb="1">
      <t>ダイ</t>
    </rPh>
    <rPh sb="3" eb="4">
      <t>カイ</t>
    </rPh>
    <rPh sb="4" eb="8">
      <t>ソウサシチョウ</t>
    </rPh>
    <rPh sb="8" eb="9">
      <t>ハイ</t>
    </rPh>
    <rPh sb="9" eb="11">
      <t>ソウダツ</t>
    </rPh>
    <phoneticPr fontId="1"/>
  </si>
  <si>
    <t>＊</t>
    <phoneticPr fontId="1"/>
  </si>
  <si>
    <t>バス利用台数　〔　　　〕台　　　　　　保護者駐車台数　約〔　　　　　　〕</t>
    <rPh sb="2" eb="4">
      <t>リヨウ</t>
    </rPh>
    <rPh sb="4" eb="6">
      <t>ダイスウ</t>
    </rPh>
    <rPh sb="12" eb="13">
      <t>ダイ</t>
    </rPh>
    <rPh sb="19" eb="22">
      <t>ホゴシャ</t>
    </rPh>
    <rPh sb="22" eb="24">
      <t>チュウシャ</t>
    </rPh>
    <rPh sb="24" eb="26">
      <t>ダイスウ</t>
    </rPh>
    <rPh sb="27" eb="28">
      <t>ヤク</t>
    </rPh>
    <phoneticPr fontId="1"/>
  </si>
  <si>
    <t>予選敗退の場合練習試合　　〔　希望する　・　希望しない　〕</t>
    <rPh sb="0" eb="2">
      <t>ヨセン</t>
    </rPh>
    <rPh sb="2" eb="4">
      <t>ハイタイ</t>
    </rPh>
    <rPh sb="5" eb="7">
      <t>バアイ</t>
    </rPh>
    <rPh sb="7" eb="11">
      <t>レンシュウシアイ</t>
    </rPh>
    <rPh sb="15" eb="17">
      <t>キボウ</t>
    </rPh>
    <rPh sb="22" eb="24">
      <t>キボウ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</si>
  <si>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</si>
  <si>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※合同チームの場合は、学校毎にそれぞれ自分の学校の生徒名を記入してください。</t>
    <rPh sb="1" eb="3">
      <t>ゴウドウ</t>
    </rPh>
    <rPh sb="7" eb="9">
      <t>バアイ</t>
    </rPh>
    <rPh sb="11" eb="13">
      <t>ガッコウ</t>
    </rPh>
    <rPh sb="13" eb="14">
      <t>ゴト</t>
    </rPh>
    <rPh sb="19" eb="21">
      <t>ジブン</t>
    </rPh>
    <rPh sb="22" eb="24">
      <t>ガッコウ</t>
    </rPh>
    <rPh sb="25" eb="27">
      <t>セイト</t>
    </rPh>
    <rPh sb="27" eb="28">
      <t>メイ</t>
    </rPh>
    <rPh sb="29" eb="31">
      <t>キニュウ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</si>
  <si>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</si>
  <si>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</si>
  <si>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</si>
  <si>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</si>
  <si>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単独　　・　　合同
　　　　　　（　　　　　　　）中と</t>
    <rPh sb="0" eb="2">
      <t>タンドク</t>
    </rPh>
    <rPh sb="7" eb="9">
      <t>ゴウドウ</t>
    </rPh>
    <rPh sb="25" eb="26">
      <t>チュウ</t>
    </rPh>
    <phoneticPr fontId="1"/>
  </si>
  <si>
    <t>※１年生大会抽選会で必ず提出をしてください。</t>
    <rPh sb="2" eb="4">
      <t>ネンセイ</t>
    </rPh>
    <rPh sb="4" eb="6">
      <t>タイカイ</t>
    </rPh>
    <rPh sb="6" eb="9">
      <t>チュウセンカイ</t>
    </rPh>
    <rPh sb="10" eb="11">
      <t>カナラ</t>
    </rPh>
    <rPh sb="12" eb="14">
      <t>テイシュツ</t>
    </rPh>
    <phoneticPr fontId="1"/>
  </si>
  <si>
    <t>　　　　上記生徒の大会参加を認める。</t>
    <rPh sb="4" eb="6">
      <t>ジョウキ</t>
    </rPh>
    <rPh sb="6" eb="8">
      <t>セイト</t>
    </rPh>
    <rPh sb="9" eb="11">
      <t>タイカイ</t>
    </rPh>
    <rPh sb="11" eb="13">
      <t>サンカ</t>
    </rPh>
    <rPh sb="14" eb="15">
      <t>ミト</t>
    </rPh>
    <phoneticPr fontId="1"/>
  </si>
  <si>
    <t>※参加する生徒全員記入してください。12名以上いる場合は、コピーして使用してください。</t>
    <rPh sb="1" eb="3">
      <t>サンカ</t>
    </rPh>
    <rPh sb="5" eb="7">
      <t>セイト</t>
    </rPh>
    <rPh sb="7" eb="9">
      <t>ゼンイン</t>
    </rPh>
    <rPh sb="9" eb="11">
      <t>キニュウ</t>
    </rPh>
    <rPh sb="20" eb="21">
      <t>メイ</t>
    </rPh>
    <rPh sb="21" eb="23">
      <t>イジョウ</t>
    </rPh>
    <rPh sb="25" eb="27">
      <t>バアイ</t>
    </rPh>
    <rPh sb="34" eb="36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</si>
</sst>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"/>
    <numFmt numFmtId="178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2"/>
      <color rgb="FFFFFF00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177" fontId="6" fillId="0" borderId="1" xfId="0" applyNumberFormat="1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14" fillId="0" borderId="0" xfId="0" applyFont="1">
      <alignment vertical="center"/>
    </xf>
    <xf numFmtId="0" fontId="11" fillId="0" borderId="26" xfId="0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26" xfId="0" applyNumberFormat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7" fillId="0" borderId="0" xfId="0" applyFont="1">
      <alignment vertical="center"/>
    </xf>
    <xf numFmtId="0" fontId="12" fillId="0" borderId="24" xfId="0" applyFont="1" applyBorder="1" applyAlignment="1">
      <alignment vertical="center"/>
    </xf>
    <xf numFmtId="0" fontId="17" fillId="0" borderId="0" xfId="0" applyFont="1" applyFill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2" fillId="0" borderId="3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78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243416</xdr:colOff>
      <xdr:row>5</xdr:row>
      <xdr:rowOff>28575</xdr:rowOff>
    </xdr:from>
    <xdr:to>
      <xdr:col>16</xdr:col>
      <xdr:colOff>323850</xdr:colOff>
      <xdr:row>5</xdr:row>
      <xdr:rowOff>361950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25583" y="1785408"/>
          <a:ext cx="472017" cy="3333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232833</xdr:colOff>
      <xdr:row>2</xdr:row>
      <xdr:rowOff>1</xdr:rowOff>
    </xdr:from>
    <xdr:to>
      <xdr:col>7</xdr:col>
      <xdr:colOff>89958</xdr:colOff>
      <xdr:row>2</xdr:row>
      <xdr:rowOff>349251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07583" y="656168"/>
          <a:ext cx="1031875" cy="3492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1203614</xdr:colOff>
      <xdr:row>22</xdr:row>
      <xdr:rowOff>34636</xdr:rowOff>
    </xdr:from>
    <xdr:to>
      <xdr:col>6</xdr:col>
      <xdr:colOff>1679864</xdr:colOff>
      <xdr:row>23</xdr:row>
      <xdr:rowOff>112567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670839" y="6702136"/>
          <a:ext cx="476250" cy="3541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</xdr:col>
      <xdr:colOff>51955</xdr:colOff>
      <xdr:row>5</xdr:row>
      <xdr:rowOff>25977</xdr:rowOff>
    </xdr:from>
    <xdr:to>
      <xdr:col>1</xdr:col>
      <xdr:colOff>311728</xdr:colOff>
      <xdr:row>5</xdr:row>
      <xdr:rowOff>285750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42160" y="1723159"/>
          <a:ext cx="259773" cy="25977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243416</xdr:colOff>
      <xdr:row>2</xdr:row>
      <xdr:rowOff>28575</xdr:rowOff>
    </xdr:from>
    <xdr:to>
      <xdr:col>16</xdr:col>
      <xdr:colOff>323850</xdr:colOff>
      <xdr:row>2</xdr:row>
      <xdr:rowOff>361950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396566" y="1676400"/>
          <a:ext cx="470959" cy="3333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74083</xdr:colOff>
      <xdr:row>4</xdr:row>
      <xdr:rowOff>17991</xdr:rowOff>
    </xdr:from>
    <xdr:to>
      <xdr:col>13</xdr:col>
      <xdr:colOff>154517</xdr:colOff>
      <xdr:row>4</xdr:row>
      <xdr:rowOff>351366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69416" y="1393824"/>
          <a:ext cx="472018" cy="3333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1203614</xdr:colOff>
      <xdr:row>26</xdr:row>
      <xdr:rowOff>34636</xdr:rowOff>
    </xdr:from>
    <xdr:to>
      <xdr:col>11</xdr:col>
      <xdr:colOff>1679864</xdr:colOff>
      <xdr:row>27</xdr:row>
      <xdr:rowOff>112567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70914" y="6997411"/>
          <a:ext cx="476250" cy="3541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15</xdr:col>
      <xdr:colOff>74084</xdr:colOff>
      <xdr:row>26</xdr:row>
      <xdr:rowOff>31749</xdr:rowOff>
    </xdr:from>
    <xdr:to>
      <xdr:col>15</xdr:col>
      <xdr:colOff>381000</xdr:colOff>
      <xdr:row>26</xdr:row>
      <xdr:rowOff>275166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26251" y="8688916"/>
          <a:ext cx="306916" cy="243417"/>
        </a:xfrm>
        <a:prstGeom prst="rect">
          <a:avLst/>
        </a:prstGeom>
        <a:noFill/>
        <a:ln w="12700" cap="flat" cmpd="sng" algn="ctr">
          <a:solidFill>
            <a:srgbClr val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924050" y="7715250"/>
          <a:ext cx="19907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400"/>
        </a:p>
      </xdr:txBody>
    </xdr:sp>
    <xdr:clientData/>
  </xdr:twoCellAnchor>
  <xdr:twoCellAnchor>
    <xdr:from>
      <xdr:col>1</xdr:col>
      <xdr:colOff>142875</xdr:colOff>
      <xdr:row>7</xdr:row>
      <xdr:rowOff>66675</xdr:rowOff>
    </xdr:from>
    <xdr:to>
      <xdr:col>2</xdr:col>
      <xdr:colOff>126423</xdr:colOff>
      <xdr:row>7</xdr:row>
      <xdr:rowOff>326448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28675" y="2590800"/>
          <a:ext cx="259773" cy="25977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2</xdr:row>
      <xdr:rowOff>66675</xdr:rowOff>
    </xdr:from>
    <xdr:to>
      <xdr:col>9</xdr:col>
      <xdr:colOff>190500</xdr:colOff>
      <xdr:row>2</xdr:row>
      <xdr:rowOff>326448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962275" y="638175"/>
          <a:ext cx="781050" cy="25977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4"/>
  <sheetViews>
    <sheetView workbookViewId="0">
      <selection activeCell="B5" sqref="B5"/>
    </sheetView>
  </sheetViews>
  <sheetFormatPr defaultRowHeight="17.25" x14ac:dyDescent="0.15"/>
  <cols>
    <col min="1" max="1" width="5.625" style="9" customWidth="1"/>
    <col min="2" max="2" width="15.375" style="9" customWidth="1"/>
    <col min="3" max="4" width="5.75" style="10" customWidth="1"/>
    <col min="5" max="5" width="11.875" style="11" bestFit="1" customWidth="1"/>
    <col min="6" max="6" width="32.75" style="9" customWidth="1"/>
    <col min="7" max="8" width="17.5" style="9" customWidth="1"/>
    <col min="9" max="9" width="12.125" style="9" customWidth="1"/>
    <col min="10" max="10" width="13.5" style="9" customWidth="1"/>
  </cols>
  <sheetData>
    <row r="1" spans="1:14" x14ac:dyDescent="0.15">
      <c r="A1" s="59" t="s">
        <v>64</v>
      </c>
      <c r="B1" s="59"/>
      <c r="C1" s="59"/>
      <c r="D1" s="59"/>
      <c r="E1" s="61" t="s">
        <v>65</v>
      </c>
      <c r="F1" s="61"/>
      <c r="G1" s="52" t="s">
        <v>66</v>
      </c>
      <c r="H1" s="52" t="s">
        <v>67</v>
      </c>
      <c r="I1" s="12" t="s">
        <v>68</v>
      </c>
      <c r="J1" s="12" t="s">
        <v>69</v>
      </c>
      <c r="K1" s="60" t="s">
        <v>70</v>
      </c>
      <c r="L1" s="60"/>
      <c r="M1" s="60" t="s">
        <v>73</v>
      </c>
      <c r="N1" s="60"/>
    </row>
    <row r="2" spans="1:14" x14ac:dyDescent="0.15">
      <c r="A2" s="59"/>
      <c r="B2" s="59"/>
      <c r="C2" s="59"/>
      <c r="D2" s="59"/>
      <c r="E2" s="61"/>
      <c r="F2" s="61"/>
      <c r="G2" s="12"/>
      <c r="H2" s="12"/>
      <c r="I2" s="15"/>
      <c r="J2" s="12"/>
      <c r="K2" s="60"/>
      <c r="L2" s="60"/>
      <c r="M2" s="60"/>
      <c r="N2" s="60"/>
    </row>
    <row r="4" spans="1:14" s="57" customFormat="1" x14ac:dyDescent="0.15">
      <c r="A4" s="52" t="s">
        <v>0</v>
      </c>
      <c r="B4" s="52" t="s">
        <v>1</v>
      </c>
      <c r="C4" s="53" t="s">
        <v>2</v>
      </c>
      <c r="D4" s="53" t="s">
        <v>26</v>
      </c>
      <c r="E4" s="53" t="s">
        <v>3</v>
      </c>
      <c r="F4" s="53" t="s">
        <v>4</v>
      </c>
      <c r="G4" s="53" t="s">
        <v>24</v>
      </c>
      <c r="H4" s="53" t="s">
        <v>25</v>
      </c>
      <c r="I4" s="53" t="s">
        <v>5</v>
      </c>
      <c r="J4" s="53" t="s">
        <v>6</v>
      </c>
      <c r="K4" s="54" t="s">
        <v>80</v>
      </c>
      <c r="L4" s="56" t="s">
        <v>81</v>
      </c>
    </row>
    <row r="5" spans="1:14" x14ac:dyDescent="0.15">
      <c r="A5" s="14">
        <v>1</v>
      </c>
      <c r="B5" s="15"/>
      <c r="C5" s="14"/>
      <c r="D5" s="14"/>
      <c r="E5" s="16"/>
      <c r="F5" s="15"/>
      <c r="G5" s="15"/>
      <c r="H5" s="15"/>
      <c r="I5" s="15"/>
      <c r="J5" s="15"/>
      <c r="K5" s="55"/>
      <c r="L5" s="55"/>
    </row>
    <row r="6" spans="1:14" x14ac:dyDescent="0.15">
      <c r="A6" s="14">
        <v>2</v>
      </c>
      <c r="B6" s="15"/>
      <c r="C6" s="14"/>
      <c r="D6" s="14"/>
      <c r="E6" s="16"/>
      <c r="F6" s="15"/>
      <c r="G6" s="15"/>
      <c r="I6" s="15"/>
      <c r="J6" s="15"/>
      <c r="K6" s="55"/>
      <c r="L6" s="55"/>
    </row>
    <row r="7" spans="1:14" x14ac:dyDescent="0.15">
      <c r="A7" s="14">
        <v>3</v>
      </c>
      <c r="B7" s="15"/>
      <c r="C7" s="14"/>
      <c r="D7" s="14"/>
      <c r="E7" s="16"/>
      <c r="F7" s="15"/>
      <c r="G7" s="15"/>
      <c r="H7" s="15"/>
      <c r="I7" s="23"/>
      <c r="J7" s="15"/>
      <c r="K7" s="55"/>
      <c r="L7" s="55"/>
    </row>
    <row r="8" spans="1:14" x14ac:dyDescent="0.15">
      <c r="A8" s="14">
        <v>4</v>
      </c>
      <c r="B8" s="15"/>
      <c r="C8" s="14"/>
      <c r="D8" s="14"/>
      <c r="E8" s="16"/>
      <c r="F8" s="15"/>
      <c r="G8" s="15"/>
      <c r="H8" s="15"/>
      <c r="I8" s="15"/>
      <c r="J8" s="15"/>
      <c r="K8" s="55"/>
      <c r="L8" s="55"/>
    </row>
    <row r="9" spans="1:14" x14ac:dyDescent="0.15">
      <c r="A9" s="14">
        <v>5</v>
      </c>
      <c r="B9" s="15"/>
      <c r="C9" s="14"/>
      <c r="D9" s="14"/>
      <c r="E9" s="16"/>
      <c r="F9" s="15"/>
      <c r="G9" s="15"/>
      <c r="H9" s="15"/>
      <c r="I9" s="15"/>
      <c r="J9" s="15"/>
      <c r="K9" s="55"/>
      <c r="L9" s="55"/>
    </row>
    <row r="10" spans="1:14" x14ac:dyDescent="0.15">
      <c r="A10" s="14">
        <v>6</v>
      </c>
      <c r="B10" s="15"/>
      <c r="C10" s="14"/>
      <c r="D10" s="14"/>
      <c r="E10" s="16"/>
      <c r="F10" s="15"/>
      <c r="G10" s="15"/>
      <c r="H10" s="15"/>
      <c r="I10" s="15"/>
      <c r="J10" s="15"/>
      <c r="K10" s="55"/>
      <c r="L10" s="55"/>
    </row>
    <row r="11" spans="1:14" x14ac:dyDescent="0.15">
      <c r="A11" s="14">
        <v>7</v>
      </c>
      <c r="B11" s="15"/>
      <c r="C11" s="14"/>
      <c r="D11" s="14"/>
      <c r="E11" s="16"/>
      <c r="F11" s="15"/>
      <c r="G11" s="15"/>
      <c r="H11" s="15"/>
      <c r="I11" s="15"/>
      <c r="J11" s="15"/>
      <c r="K11" s="55"/>
      <c r="L11" s="55"/>
    </row>
    <row r="12" spans="1:14" x14ac:dyDescent="0.15">
      <c r="A12" s="14">
        <v>8</v>
      </c>
      <c r="B12" s="15"/>
      <c r="C12" s="14"/>
      <c r="D12" s="14"/>
      <c r="E12" s="16"/>
      <c r="F12" s="15"/>
      <c r="G12" s="15"/>
      <c r="H12" s="15"/>
      <c r="I12" s="15"/>
      <c r="J12" s="15"/>
      <c r="K12" s="55"/>
      <c r="L12" s="55"/>
    </row>
    <row r="13" spans="1:14" x14ac:dyDescent="0.15">
      <c r="A13" s="14">
        <v>9</v>
      </c>
      <c r="B13" s="15"/>
      <c r="C13" s="14"/>
      <c r="D13" s="14"/>
      <c r="E13" s="16"/>
      <c r="F13" s="15"/>
      <c r="G13" s="15"/>
      <c r="H13" s="15"/>
      <c r="I13" s="15"/>
      <c r="J13" s="15"/>
      <c r="K13" s="55"/>
      <c r="L13" s="55"/>
    </row>
    <row r="14" spans="1:14" x14ac:dyDescent="0.15">
      <c r="A14" s="14">
        <v>10</v>
      </c>
      <c r="B14" s="15"/>
      <c r="C14" s="14"/>
      <c r="D14" s="14"/>
      <c r="E14" s="16"/>
      <c r="F14" s="15"/>
      <c r="G14" s="15"/>
      <c r="H14" s="15"/>
      <c r="I14" s="15"/>
      <c r="J14" s="15"/>
      <c r="K14" s="55"/>
      <c r="L14" s="55"/>
    </row>
    <row r="15" spans="1:14" x14ac:dyDescent="0.15">
      <c r="A15" s="14">
        <v>11</v>
      </c>
      <c r="B15" s="15"/>
      <c r="C15" s="14"/>
      <c r="D15" s="14"/>
      <c r="E15" s="16"/>
      <c r="F15" s="15"/>
      <c r="G15" s="15"/>
      <c r="H15" s="15"/>
      <c r="I15" s="15"/>
      <c r="J15" s="15"/>
      <c r="K15" s="55"/>
      <c r="L15" s="55"/>
    </row>
    <row r="16" spans="1:14" x14ac:dyDescent="0.15">
      <c r="A16" s="14">
        <v>12</v>
      </c>
      <c r="B16" s="15"/>
      <c r="C16" s="14"/>
      <c r="D16" s="14"/>
      <c r="E16" s="16"/>
      <c r="F16" s="15"/>
      <c r="G16" s="15"/>
      <c r="H16" s="15"/>
      <c r="I16" s="15"/>
      <c r="J16" s="15"/>
      <c r="K16" s="55"/>
      <c r="L16" s="55"/>
    </row>
    <row r="17" spans="1:12" x14ac:dyDescent="0.15">
      <c r="A17" s="14">
        <v>13</v>
      </c>
      <c r="B17" s="15"/>
      <c r="C17" s="14"/>
      <c r="D17" s="14"/>
      <c r="E17" s="16"/>
      <c r="F17" s="15"/>
      <c r="G17" s="15"/>
      <c r="H17" s="15"/>
      <c r="I17" s="23"/>
      <c r="J17" s="15"/>
      <c r="K17" s="55"/>
      <c r="L17" s="55"/>
    </row>
    <row r="18" spans="1:12" x14ac:dyDescent="0.15">
      <c r="A18" s="14">
        <v>14</v>
      </c>
      <c r="B18" s="15"/>
      <c r="C18" s="14"/>
      <c r="D18" s="14"/>
      <c r="E18" s="16"/>
      <c r="F18" s="15"/>
      <c r="G18" s="15"/>
      <c r="H18" s="15"/>
      <c r="I18" s="15"/>
      <c r="J18" s="15"/>
      <c r="K18" s="55"/>
      <c r="L18" s="55"/>
    </row>
    <row r="19" spans="1:12" x14ac:dyDescent="0.15">
      <c r="A19" s="14">
        <v>15</v>
      </c>
      <c r="B19" s="15"/>
      <c r="C19" s="14"/>
      <c r="D19" s="14"/>
      <c r="E19" s="16"/>
      <c r="F19" s="15"/>
      <c r="G19" s="15"/>
      <c r="H19" s="15"/>
      <c r="I19" s="15"/>
      <c r="J19" s="15"/>
      <c r="K19" s="55"/>
      <c r="L19" s="55"/>
    </row>
    <row r="20" spans="1:12" x14ac:dyDescent="0.15">
      <c r="A20" s="14">
        <v>16</v>
      </c>
      <c r="B20" s="15"/>
      <c r="C20" s="14"/>
      <c r="D20" s="14"/>
      <c r="E20" s="16"/>
      <c r="F20" s="15"/>
      <c r="G20" s="15"/>
      <c r="H20" s="15"/>
      <c r="I20" s="15"/>
      <c r="J20" s="15"/>
      <c r="K20" s="55"/>
      <c r="L20" s="55"/>
    </row>
    <row r="21" spans="1:12" x14ac:dyDescent="0.15">
      <c r="A21" s="14">
        <v>17</v>
      </c>
      <c r="B21" s="15"/>
      <c r="C21" s="14"/>
      <c r="D21" s="14"/>
      <c r="E21" s="16"/>
      <c r="F21" s="15"/>
      <c r="G21" s="15"/>
      <c r="H21" s="15"/>
      <c r="I21" s="15"/>
      <c r="J21" s="15"/>
      <c r="K21" s="55"/>
      <c r="L21" s="55"/>
    </row>
    <row r="22" spans="1:12" x14ac:dyDescent="0.15">
      <c r="A22" s="14">
        <v>18</v>
      </c>
      <c r="B22" s="15"/>
      <c r="C22" s="14"/>
      <c r="D22" s="14"/>
      <c r="E22" s="17"/>
      <c r="F22" s="15"/>
      <c r="G22" s="15"/>
      <c r="H22" s="15"/>
      <c r="I22" s="15"/>
      <c r="J22" s="15"/>
      <c r="K22" s="55"/>
      <c r="L22" s="55"/>
    </row>
    <row r="23" spans="1:12" x14ac:dyDescent="0.15">
      <c r="A23" s="14">
        <v>19</v>
      </c>
      <c r="B23" s="15"/>
      <c r="C23" s="14"/>
      <c r="D23" s="14"/>
      <c r="E23" s="17"/>
      <c r="F23" s="15"/>
      <c r="G23" s="15"/>
      <c r="H23" s="15"/>
      <c r="I23" s="15"/>
      <c r="J23" s="15"/>
      <c r="K23" s="55"/>
      <c r="L23" s="55"/>
    </row>
    <row r="24" spans="1:12" x14ac:dyDescent="0.15">
      <c r="A24" s="14">
        <v>20</v>
      </c>
      <c r="B24" s="15"/>
      <c r="C24" s="14"/>
      <c r="D24" s="14"/>
      <c r="E24" s="17"/>
      <c r="F24" s="15"/>
      <c r="G24" s="15"/>
      <c r="H24" s="15"/>
      <c r="I24" s="15"/>
      <c r="J24" s="15"/>
      <c r="K24" s="55"/>
      <c r="L24" s="55"/>
    </row>
    <row r="25" spans="1:12" x14ac:dyDescent="0.15">
      <c r="A25" s="14">
        <v>21</v>
      </c>
      <c r="B25" s="15"/>
      <c r="C25" s="14"/>
      <c r="D25" s="14"/>
      <c r="E25" s="17"/>
      <c r="F25" s="15"/>
      <c r="G25" s="15"/>
      <c r="H25" s="15"/>
      <c r="I25" s="15"/>
      <c r="J25" s="15"/>
      <c r="K25" s="55"/>
      <c r="L25" s="55"/>
    </row>
    <row r="26" spans="1:12" x14ac:dyDescent="0.15">
      <c r="A26" s="14">
        <v>22</v>
      </c>
      <c r="B26" s="15"/>
      <c r="C26" s="14"/>
      <c r="D26" s="14"/>
      <c r="E26" s="17"/>
      <c r="F26" s="15"/>
      <c r="G26" s="15"/>
      <c r="H26" s="15"/>
      <c r="I26" s="15"/>
      <c r="J26" s="15"/>
      <c r="K26" s="55"/>
      <c r="L26" s="55"/>
    </row>
    <row r="27" spans="1:12" x14ac:dyDescent="0.15">
      <c r="A27" s="14">
        <v>23</v>
      </c>
      <c r="B27" s="15"/>
      <c r="C27" s="14"/>
      <c r="D27" s="14"/>
      <c r="E27" s="17"/>
      <c r="F27" s="15"/>
      <c r="G27" s="15"/>
      <c r="H27" s="15"/>
      <c r="I27" s="15"/>
      <c r="J27" s="15"/>
      <c r="K27" s="55"/>
      <c r="L27" s="55"/>
    </row>
    <row r="28" spans="1:12" x14ac:dyDescent="0.15">
      <c r="A28" s="14">
        <v>24</v>
      </c>
      <c r="B28" s="15"/>
      <c r="C28" s="14"/>
      <c r="D28" s="14"/>
      <c r="E28" s="17"/>
      <c r="F28" s="15"/>
      <c r="G28" s="15"/>
      <c r="H28" s="15"/>
      <c r="I28" s="15"/>
      <c r="J28" s="15"/>
      <c r="K28" s="55"/>
      <c r="L28" s="55"/>
    </row>
    <row r="29" spans="1:12" x14ac:dyDescent="0.15">
      <c r="A29" s="14">
        <v>25</v>
      </c>
      <c r="B29" s="15"/>
      <c r="C29" s="14"/>
      <c r="D29" s="14"/>
      <c r="E29" s="17"/>
      <c r="F29" s="15"/>
      <c r="G29" s="15"/>
      <c r="H29" s="15"/>
      <c r="I29" s="15"/>
      <c r="J29" s="15"/>
      <c r="K29" s="55"/>
      <c r="L29" s="55"/>
    </row>
    <row r="30" spans="1:12" x14ac:dyDescent="0.15">
      <c r="A30" s="14">
        <v>26</v>
      </c>
      <c r="B30" s="15"/>
      <c r="C30" s="14"/>
      <c r="D30" s="14"/>
      <c r="E30" s="17"/>
      <c r="F30" s="15"/>
      <c r="G30" s="15"/>
      <c r="H30" s="15"/>
      <c r="I30" s="15"/>
      <c r="J30" s="15"/>
      <c r="K30" s="55"/>
      <c r="L30" s="55"/>
    </row>
    <row r="31" spans="1:12" x14ac:dyDescent="0.15">
      <c r="A31" s="14">
        <v>27</v>
      </c>
      <c r="B31" s="15"/>
      <c r="C31" s="14"/>
      <c r="D31" s="14"/>
      <c r="E31" s="17"/>
      <c r="F31" s="15"/>
      <c r="G31" s="15"/>
      <c r="H31" s="15"/>
      <c r="I31" s="15"/>
      <c r="J31" s="15"/>
      <c r="K31" s="55"/>
      <c r="L31" s="55"/>
    </row>
    <row r="32" spans="1:12" x14ac:dyDescent="0.15">
      <c r="A32" s="14">
        <v>28</v>
      </c>
      <c r="B32" s="15"/>
      <c r="C32" s="14"/>
      <c r="D32" s="14"/>
      <c r="E32" s="17"/>
      <c r="F32" s="15"/>
      <c r="G32" s="15"/>
      <c r="H32" s="15"/>
      <c r="I32" s="15"/>
      <c r="J32" s="15"/>
      <c r="K32" s="55"/>
      <c r="L32" s="55"/>
    </row>
    <row r="33" spans="1:12" x14ac:dyDescent="0.15">
      <c r="A33" s="14">
        <v>29</v>
      </c>
      <c r="B33" s="15"/>
      <c r="C33" s="14"/>
      <c r="D33" s="14"/>
      <c r="E33" s="17"/>
      <c r="F33" s="15"/>
      <c r="G33" s="15"/>
      <c r="H33" s="15"/>
      <c r="I33" s="15"/>
      <c r="J33" s="15"/>
      <c r="K33" s="55"/>
      <c r="L33" s="55"/>
    </row>
    <row r="34" spans="1:12" x14ac:dyDescent="0.15">
      <c r="A34" s="14">
        <v>30</v>
      </c>
      <c r="B34" s="15"/>
      <c r="C34" s="14"/>
      <c r="D34" s="14"/>
      <c r="E34" s="17"/>
      <c r="F34" s="15"/>
      <c r="G34" s="15"/>
      <c r="H34" s="15"/>
      <c r="I34" s="15"/>
      <c r="J34" s="15"/>
      <c r="K34" s="55"/>
      <c r="L34" s="55"/>
    </row>
    <row r="35" spans="1:12" x14ac:dyDescent="0.15">
      <c r="A35" s="14">
        <v>31</v>
      </c>
      <c r="B35" s="15"/>
      <c r="C35" s="14"/>
      <c r="D35" s="14"/>
      <c r="E35" s="17"/>
      <c r="F35" s="15"/>
      <c r="G35" s="15"/>
      <c r="H35" s="15"/>
      <c r="I35" s="15"/>
      <c r="J35" s="15"/>
      <c r="K35" s="55"/>
      <c r="L35" s="55"/>
    </row>
    <row r="36" spans="1:12" x14ac:dyDescent="0.15">
      <c r="A36" s="14">
        <v>32</v>
      </c>
      <c r="B36" s="15"/>
      <c r="C36" s="14"/>
      <c r="D36" s="14"/>
      <c r="E36" s="17"/>
      <c r="F36" s="15"/>
      <c r="G36" s="15"/>
      <c r="H36" s="15"/>
      <c r="I36" s="15"/>
      <c r="J36" s="15"/>
      <c r="K36" s="55"/>
      <c r="L36" s="55"/>
    </row>
    <row r="37" spans="1:12" x14ac:dyDescent="0.15">
      <c r="A37" s="14">
        <v>33</v>
      </c>
      <c r="B37" s="15"/>
      <c r="C37" s="14"/>
      <c r="D37" s="14"/>
      <c r="E37" s="17"/>
      <c r="F37" s="15"/>
      <c r="G37" s="15"/>
      <c r="H37" s="15"/>
      <c r="I37" s="15"/>
      <c r="J37" s="15"/>
      <c r="K37" s="55"/>
      <c r="L37" s="55"/>
    </row>
    <row r="38" spans="1:12" x14ac:dyDescent="0.15">
      <c r="A38" s="14">
        <v>34</v>
      </c>
      <c r="B38" s="15"/>
      <c r="C38" s="14"/>
      <c r="D38" s="14"/>
      <c r="E38" s="17"/>
      <c r="F38" s="15"/>
      <c r="G38" s="15"/>
      <c r="H38" s="15"/>
      <c r="I38" s="15"/>
      <c r="J38" s="15"/>
      <c r="K38" s="55"/>
      <c r="L38" s="55"/>
    </row>
    <row r="39" spans="1:12" x14ac:dyDescent="0.15">
      <c r="A39" s="14">
        <v>35</v>
      </c>
      <c r="B39" s="15"/>
      <c r="C39" s="14"/>
      <c r="D39" s="14"/>
      <c r="E39" s="17"/>
      <c r="F39" s="15"/>
      <c r="G39" s="15"/>
      <c r="H39" s="15"/>
      <c r="I39" s="15"/>
      <c r="J39" s="15"/>
      <c r="K39" s="55"/>
      <c r="L39" s="55"/>
    </row>
    <row r="40" spans="1:12" x14ac:dyDescent="0.15">
      <c r="A40" s="14">
        <v>36</v>
      </c>
      <c r="B40" s="15"/>
      <c r="C40" s="14"/>
      <c r="D40" s="14"/>
      <c r="E40" s="17"/>
      <c r="F40" s="15"/>
      <c r="G40" s="15"/>
      <c r="H40" s="15"/>
      <c r="I40" s="15"/>
      <c r="J40" s="15"/>
      <c r="K40" s="55"/>
      <c r="L40" s="55"/>
    </row>
    <row r="41" spans="1:12" x14ac:dyDescent="0.15">
      <c r="A41" s="14">
        <v>37</v>
      </c>
      <c r="B41" s="15"/>
      <c r="C41" s="14"/>
      <c r="D41" s="14"/>
      <c r="E41" s="17"/>
      <c r="F41" s="15"/>
      <c r="G41" s="15"/>
      <c r="H41" s="15"/>
      <c r="I41" s="15"/>
      <c r="J41" s="15"/>
      <c r="K41" s="55"/>
      <c r="L41" s="55"/>
    </row>
    <row r="42" spans="1:12" x14ac:dyDescent="0.15">
      <c r="A42" s="14">
        <v>38</v>
      </c>
      <c r="B42" s="15"/>
      <c r="C42" s="14"/>
      <c r="D42" s="14"/>
      <c r="E42" s="17"/>
      <c r="F42" s="15"/>
      <c r="G42" s="15"/>
      <c r="H42" s="15"/>
      <c r="I42" s="15"/>
      <c r="J42" s="15"/>
      <c r="K42" s="55"/>
      <c r="L42" s="55"/>
    </row>
    <row r="43" spans="1:12" x14ac:dyDescent="0.15">
      <c r="A43" s="14">
        <v>39</v>
      </c>
      <c r="B43" s="15"/>
      <c r="C43" s="14"/>
      <c r="D43" s="14"/>
      <c r="E43" s="17"/>
      <c r="F43" s="15"/>
      <c r="G43" s="15"/>
      <c r="H43" s="15"/>
      <c r="I43" s="15"/>
      <c r="J43" s="15"/>
      <c r="K43" s="55"/>
      <c r="L43" s="55"/>
    </row>
    <row r="44" spans="1:12" x14ac:dyDescent="0.15">
      <c r="A44" s="14">
        <v>40</v>
      </c>
      <c r="B44" s="15"/>
      <c r="C44" s="14"/>
      <c r="D44" s="14"/>
      <c r="E44" s="17"/>
      <c r="F44" s="15"/>
      <c r="G44" s="15"/>
      <c r="H44" s="15"/>
      <c r="I44" s="15"/>
      <c r="J44" s="15"/>
      <c r="K44" s="55"/>
      <c r="L44" s="55"/>
    </row>
    <row r="45" spans="1:12" x14ac:dyDescent="0.15">
      <c r="A45" s="14">
        <v>41</v>
      </c>
      <c r="B45" s="15"/>
      <c r="C45" s="14"/>
      <c r="D45" s="14"/>
      <c r="E45" s="17"/>
      <c r="F45" s="15"/>
      <c r="G45" s="15"/>
      <c r="H45" s="15"/>
      <c r="I45" s="15"/>
      <c r="J45" s="15"/>
      <c r="K45" s="55"/>
      <c r="L45" s="55"/>
    </row>
    <row r="46" spans="1:12" x14ac:dyDescent="0.15">
      <c r="A46" s="14">
        <v>42</v>
      </c>
      <c r="B46" s="15"/>
      <c r="C46" s="14"/>
      <c r="D46" s="14"/>
      <c r="E46" s="17"/>
      <c r="F46" s="15"/>
      <c r="G46" s="15"/>
      <c r="H46" s="15"/>
      <c r="I46" s="15"/>
      <c r="J46" s="15"/>
      <c r="K46" s="55"/>
      <c r="L46" s="55"/>
    </row>
    <row r="47" spans="1:12" x14ac:dyDescent="0.15">
      <c r="A47" s="14">
        <v>43</v>
      </c>
      <c r="B47" s="15"/>
      <c r="C47" s="14"/>
      <c r="D47" s="14"/>
      <c r="E47" s="17"/>
      <c r="F47" s="15"/>
      <c r="G47" s="15"/>
      <c r="H47" s="15"/>
      <c r="I47" s="15"/>
      <c r="J47" s="15"/>
      <c r="K47" s="55"/>
      <c r="L47" s="55"/>
    </row>
    <row r="48" spans="1:12" x14ac:dyDescent="0.15">
      <c r="A48" s="14">
        <v>44</v>
      </c>
      <c r="B48" s="15"/>
      <c r="C48" s="14"/>
      <c r="D48" s="14"/>
      <c r="E48" s="17"/>
      <c r="F48" s="15"/>
      <c r="G48" s="15"/>
      <c r="H48" s="15"/>
      <c r="I48" s="15"/>
      <c r="J48" s="15"/>
      <c r="K48" s="55"/>
      <c r="L48" s="55"/>
    </row>
    <row r="49" spans="1:12" x14ac:dyDescent="0.15">
      <c r="A49" s="14">
        <v>45</v>
      </c>
      <c r="B49" s="15"/>
      <c r="C49" s="14"/>
      <c r="D49" s="14"/>
      <c r="E49" s="17"/>
      <c r="F49" s="15"/>
      <c r="G49" s="15"/>
      <c r="H49" s="15"/>
      <c r="I49" s="15"/>
      <c r="J49" s="15"/>
      <c r="K49" s="55"/>
      <c r="L49" s="55"/>
    </row>
    <row r="50" spans="1:12" x14ac:dyDescent="0.15">
      <c r="A50" s="14">
        <v>46</v>
      </c>
      <c r="B50" s="15"/>
      <c r="C50" s="14"/>
      <c r="D50" s="14"/>
      <c r="E50" s="17"/>
      <c r="F50" s="15"/>
      <c r="G50" s="15"/>
      <c r="H50" s="15"/>
      <c r="I50" s="15"/>
      <c r="J50" s="15"/>
      <c r="K50" s="55"/>
      <c r="L50" s="55"/>
    </row>
    <row r="51" spans="1:12" x14ac:dyDescent="0.15">
      <c r="A51" s="14">
        <v>47</v>
      </c>
      <c r="B51" s="15"/>
      <c r="C51" s="14"/>
      <c r="D51" s="14"/>
      <c r="E51" s="17"/>
      <c r="F51" s="15"/>
      <c r="G51" s="15"/>
      <c r="H51" s="15"/>
      <c r="I51" s="15"/>
      <c r="J51" s="15"/>
      <c r="K51" s="55"/>
      <c r="L51" s="55"/>
    </row>
    <row r="52" spans="1:12" x14ac:dyDescent="0.15">
      <c r="A52" s="14">
        <v>48</v>
      </c>
      <c r="B52" s="15"/>
      <c r="C52" s="14"/>
      <c r="D52" s="14"/>
      <c r="E52" s="17"/>
      <c r="F52" s="15"/>
      <c r="G52" s="15"/>
      <c r="H52" s="15"/>
      <c r="I52" s="15"/>
      <c r="J52" s="15"/>
      <c r="K52" s="55"/>
      <c r="L52" s="55"/>
    </row>
    <row r="53" spans="1:12" x14ac:dyDescent="0.15">
      <c r="A53" s="14">
        <v>49</v>
      </c>
      <c r="B53" s="15"/>
      <c r="C53" s="14"/>
      <c r="D53" s="14"/>
      <c r="E53" s="17"/>
      <c r="F53" s="15"/>
      <c r="G53" s="15"/>
      <c r="H53" s="15"/>
      <c r="I53" s="15"/>
      <c r="J53" s="15"/>
      <c r="K53" s="55"/>
      <c r="L53" s="55"/>
    </row>
    <row r="54" spans="1:12" x14ac:dyDescent="0.15">
      <c r="A54" s="14">
        <v>50</v>
      </c>
      <c r="B54" s="15"/>
      <c r="C54" s="14"/>
      <c r="D54" s="14"/>
      <c r="E54" s="17"/>
      <c r="F54" s="15"/>
      <c r="G54" s="15"/>
      <c r="H54" s="15"/>
      <c r="I54" s="15"/>
      <c r="J54" s="15"/>
      <c r="K54" s="55"/>
      <c r="L54" s="55"/>
    </row>
  </sheetData>
  <sortState ref="B2:J17">
    <sortCondition descending="1" ref="C2:C17"/>
    <sortCondition ref="D2:D17"/>
    <sortCondition ref="E2:E17"/>
  </sortState>
  <mergeCells count="8">
    <mergeCell ref="A1:D1"/>
    <mergeCell ref="A2:D2"/>
    <mergeCell ref="M1:N1"/>
    <mergeCell ref="M2:N2"/>
    <mergeCell ref="E1:F1"/>
    <mergeCell ref="E2:F2"/>
    <mergeCell ref="K1:L1"/>
    <mergeCell ref="K2:L2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view="pageBreakPreview" zoomScaleNormal="100" zoomScaleSheetLayoutView="100" workbookViewId="0">
      <selection activeCell="E51" sqref="E51"/>
    </sheetView>
  </sheetViews>
  <sheetFormatPr defaultRowHeight="13.5" x14ac:dyDescent="0.15"/>
  <cols>
    <col min="2" max="2" width="4.625" customWidth="1"/>
    <col min="3" max="4" width="7.125" customWidth="1"/>
    <col min="5" max="5" width="18.25" customWidth="1"/>
    <col min="6" max="21" width="6.125" customWidth="1"/>
  </cols>
  <sheetData>
    <row r="1" spans="1:21" ht="99" customHeight="1" x14ac:dyDescent="0.15">
      <c r="B1" s="21" t="s">
        <v>29</v>
      </c>
      <c r="C1" s="21" t="s">
        <v>2</v>
      </c>
      <c r="D1" s="14" t="s">
        <v>27</v>
      </c>
      <c r="E1" s="14" t="s">
        <v>28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7" customHeight="1" x14ac:dyDescent="0.15">
      <c r="A2">
        <v>1</v>
      </c>
      <c r="B2" s="14">
        <v>1</v>
      </c>
      <c r="C2" s="14" t="str">
        <f>IF(A2="","",IF('①選手名簿（基礎情報）'!C5="","",VLOOKUP(A2,'①選手名簿（基礎情報）'!$A$5:$J$53,3)))</f>
        <v/>
      </c>
      <c r="D2" s="14" t="str">
        <f>IF(A2="","",IF('①選手名簿（基礎情報）'!D5="","",VLOOKUP(A2,'①選手名簿（基礎情報）'!$A$5:$K$53,4)))</f>
        <v/>
      </c>
      <c r="E2" s="21" t="str">
        <f>IF(A2="","",IF('①選手名簿（基礎情報）'!B5="","",VLOOKUP(A2,'①選手名簿（基礎情報）'!$A$5:$J$53,2)))</f>
        <v/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7" customHeight="1" x14ac:dyDescent="0.15">
      <c r="A3">
        <v>2</v>
      </c>
      <c r="B3" s="14">
        <v>2</v>
      </c>
      <c r="C3" s="14" t="str">
        <f>IF(A3="","",IF('①選手名簿（基礎情報）'!C6="","",VLOOKUP(A3,'①選手名簿（基礎情報）'!$A$5:$J$53,3)))</f>
        <v/>
      </c>
      <c r="D3" s="14" t="str">
        <f>IF(A3="","",IF('①選手名簿（基礎情報）'!D6="","",VLOOKUP(A3,'①選手名簿（基礎情報）'!$A$5:$K$53,4)))</f>
        <v/>
      </c>
      <c r="E3" s="21" t="str">
        <f>IF(A3="","",IF('①選手名簿（基礎情報）'!B6="","",VLOOKUP(A3,'①選手名簿（基礎情報）'!$A$5:$J$53,2)))</f>
        <v/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7" customHeight="1" x14ac:dyDescent="0.15">
      <c r="A4">
        <v>3</v>
      </c>
      <c r="B4" s="14">
        <v>3</v>
      </c>
      <c r="C4" s="14" t="str">
        <f>IF(A4="","",IF('①選手名簿（基礎情報）'!C7="","",VLOOKUP(A4,'①選手名簿（基礎情報）'!$A$5:$J$53,3)))</f>
        <v/>
      </c>
      <c r="D4" s="14" t="str">
        <f>IF(A4="","",IF('①選手名簿（基礎情報）'!D7="","",VLOOKUP(A4,'①選手名簿（基礎情報）'!$A$5:$K$53,4)))</f>
        <v/>
      </c>
      <c r="E4" s="21" t="str">
        <f>IF(A4="","",IF('①選手名簿（基礎情報）'!B7="","",VLOOKUP(A4,'①選手名簿（基礎情報）'!$A$5:$J$53,2)))</f>
        <v/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7" customHeight="1" x14ac:dyDescent="0.15">
      <c r="A5">
        <v>4</v>
      </c>
      <c r="B5" s="14">
        <v>4</v>
      </c>
      <c r="C5" s="14" t="str">
        <f>IF(A5="","",IF('①選手名簿（基礎情報）'!C12="","",VLOOKUP(A5,'①選手名簿（基礎情報）'!$A$5:$J$53,3)))</f>
        <v/>
      </c>
      <c r="D5" s="14" t="str">
        <f>IF(A5="","",IF('①選手名簿（基礎情報）'!D12="","",VLOOKUP(A5,'①選手名簿（基礎情報）'!$A$5:$K$53,4)))</f>
        <v/>
      </c>
      <c r="E5" s="21" t="str">
        <f>IF(A5="","",IF('①選手名簿（基礎情報）'!B12="","",VLOOKUP(A5,'①選手名簿（基礎情報）'!$A$5:$J$53,2)))</f>
        <v/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7" customHeight="1" x14ac:dyDescent="0.15">
      <c r="A6">
        <v>5</v>
      </c>
      <c r="B6" s="14">
        <v>5</v>
      </c>
      <c r="C6" s="14" t="str">
        <f>IF(A6="","",IF('①選手名簿（基礎情報）'!C10="","",VLOOKUP(A6,'①選手名簿（基礎情報）'!$A$5:$J$53,3)))</f>
        <v/>
      </c>
      <c r="D6" s="14" t="str">
        <f>IF(A6="","",IF('①選手名簿（基礎情報）'!D10="","",VLOOKUP(A6,'①選手名簿（基礎情報）'!$A$5:$K$53,4)))</f>
        <v/>
      </c>
      <c r="E6" s="21" t="str">
        <f>IF(A6="","",IF('①選手名簿（基礎情報）'!B10="","",VLOOKUP(A6,'①選手名簿（基礎情報）'!$A$5:$J$53,2)))</f>
        <v/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7" customHeight="1" x14ac:dyDescent="0.15">
      <c r="A7">
        <v>6</v>
      </c>
      <c r="B7" s="14">
        <v>6</v>
      </c>
      <c r="C7" s="14" t="str">
        <f>IF(A7="","",IF('①選手名簿（基礎情報）'!C9="","",VLOOKUP(A7,'①選手名簿（基礎情報）'!$A$5:$J$53,3)))</f>
        <v/>
      </c>
      <c r="D7" s="14" t="str">
        <f>IF(A7="","",IF('①選手名簿（基礎情報）'!D9="","",VLOOKUP(A7,'①選手名簿（基礎情報）'!$A$5:$K$53,4)))</f>
        <v/>
      </c>
      <c r="E7" s="21" t="str">
        <f>IF(A7="","",IF('①選手名簿（基礎情報）'!B9="","",VLOOKUP(A7,'①選手名簿（基礎情報）'!$A$5:$J$53,2)))</f>
        <v/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7" customHeight="1" x14ac:dyDescent="0.15">
      <c r="A8">
        <v>7</v>
      </c>
      <c r="B8" s="14">
        <v>7</v>
      </c>
      <c r="C8" s="14" t="str">
        <f>IF(A8="","",IF('①選手名簿（基礎情報）'!C11="","",VLOOKUP(A8,'①選手名簿（基礎情報）'!$A$5:$J$53,3)))</f>
        <v/>
      </c>
      <c r="D8" s="14" t="str">
        <f>IF(A8="","",IF('①選手名簿（基礎情報）'!D11="","",VLOOKUP(A8,'①選手名簿（基礎情報）'!$A$5:$K$53,4)))</f>
        <v/>
      </c>
      <c r="E8" s="21" t="str">
        <f>IF(A8="","",IF('①選手名簿（基礎情報）'!B11="","",VLOOKUP(A8,'①選手名簿（基礎情報）'!$A$5:$J$53,2)))</f>
        <v/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7" customHeight="1" x14ac:dyDescent="0.15">
      <c r="A9">
        <v>8</v>
      </c>
      <c r="B9" s="14">
        <v>8</v>
      </c>
      <c r="C9" s="14" t="str">
        <f>IF(A9="","",IF('①選手名簿（基礎情報）'!C8="","",VLOOKUP(A9,'①選手名簿（基礎情報）'!$A$5:$J$53,3)))</f>
        <v/>
      </c>
      <c r="D9" s="14" t="str">
        <f>IF(A9="","",IF('①選手名簿（基礎情報）'!D8="","",VLOOKUP(A9,'①選手名簿（基礎情報）'!$A$5:$K$53,4)))</f>
        <v/>
      </c>
      <c r="E9" s="21" t="str">
        <f>IF(A9="","",IF('①選手名簿（基礎情報）'!B8="","",VLOOKUP(A9,'①選手名簿（基礎情報）'!$A$5:$J$53,2)))</f>
        <v/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7" customHeight="1" x14ac:dyDescent="0.15">
      <c r="A10">
        <v>9</v>
      </c>
      <c r="B10" s="14">
        <v>9</v>
      </c>
      <c r="C10" s="14" t="str">
        <f>IF(A10="","",IF('①選手名簿（基礎情報）'!C13="","",VLOOKUP(A10,'①選手名簿（基礎情報）'!$A$5:$J$53,3)))</f>
        <v/>
      </c>
      <c r="D10" s="14" t="str">
        <f>IF(A10="","",IF('①選手名簿（基礎情報）'!D13="","",VLOOKUP(A10,'①選手名簿（基礎情報）'!$A$5:$K$53,4)))</f>
        <v/>
      </c>
      <c r="E10" s="21" t="str">
        <f>IF(A10="","",IF('①選手名簿（基礎情報）'!B13="","",VLOOKUP(A10,'①選手名簿（基礎情報）'!$A$5:$J$53,2)))</f>
        <v/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7" customHeight="1" x14ac:dyDescent="0.15">
      <c r="A11">
        <v>10</v>
      </c>
      <c r="B11" s="14">
        <v>10</v>
      </c>
      <c r="C11" s="14" t="str">
        <f>IF(A11="","",IF('①選手名簿（基礎情報）'!C14="","",VLOOKUP(A11,'①選手名簿（基礎情報）'!$A$5:$J$53,3)))</f>
        <v/>
      </c>
      <c r="D11" s="14" t="str">
        <f>IF(A11="","",IF('①選手名簿（基礎情報）'!D14="","",VLOOKUP(A11,'①選手名簿（基礎情報）'!$A$5:$K$53,4)))</f>
        <v/>
      </c>
      <c r="E11" s="21" t="str">
        <f>IF(A11="","",IF('①選手名簿（基礎情報）'!B14="","",VLOOKUP(A11,'①選手名簿（基礎情報）'!$A$5:$J$53,2)))</f>
        <v/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27" customHeight="1" x14ac:dyDescent="0.15">
      <c r="A12">
        <v>11</v>
      </c>
      <c r="B12" s="14">
        <v>11</v>
      </c>
      <c r="C12" s="14" t="str">
        <f>IF(A12="","",IF('①選手名簿（基礎情報）'!C15="","",VLOOKUP(A12,'①選手名簿（基礎情報）'!$A$5:$J$53,3)))</f>
        <v/>
      </c>
      <c r="D12" s="14" t="str">
        <f>IF(A12="","",IF('①選手名簿（基礎情報）'!D15="","",VLOOKUP(A12,'①選手名簿（基礎情報）'!$A$5:$K$53,4)))</f>
        <v/>
      </c>
      <c r="E12" s="21" t="str">
        <f>IF(A12="","",IF('①選手名簿（基礎情報）'!B15="","",VLOOKUP(A12,'①選手名簿（基礎情報）'!$A$5:$J$53,2)))</f>
        <v/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7" customHeight="1" x14ac:dyDescent="0.15">
      <c r="A13">
        <v>12</v>
      </c>
      <c r="B13" s="14">
        <v>12</v>
      </c>
      <c r="C13" s="14" t="str">
        <f>IF(A13="","",IF('①選手名簿（基礎情報）'!C16="","",VLOOKUP(A13,'①選手名簿（基礎情報）'!$A$5:$J$53,3)))</f>
        <v/>
      </c>
      <c r="D13" s="14" t="str">
        <f>IF(A13="","",IF('①選手名簿（基礎情報）'!D16="","",VLOOKUP(A13,'①選手名簿（基礎情報）'!$A$5:$K$53,4)))</f>
        <v/>
      </c>
      <c r="E13" s="21" t="str">
        <f>IF(A13="","",IF('①選手名簿（基礎情報）'!B16="","",VLOOKUP(A13,'①選手名簿（基礎情報）'!$A$5:$J$53,2)))</f>
        <v/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27" customHeight="1" x14ac:dyDescent="0.15">
      <c r="A14">
        <v>13</v>
      </c>
      <c r="B14" s="14">
        <v>13</v>
      </c>
      <c r="C14" s="14" t="str">
        <f>IF(A14="","",IF('①選手名簿（基礎情報）'!C20="","",VLOOKUP(A14,'①選手名簿（基礎情報）'!$A$5:$J$53,3)))</f>
        <v/>
      </c>
      <c r="D14" s="14" t="str">
        <f>IF(A14="","",IF('①選手名簿（基礎情報）'!D20="","",VLOOKUP(A14,'①選手名簿（基礎情報）'!$A$5:$K$53,4)))</f>
        <v/>
      </c>
      <c r="E14" s="21" t="str">
        <f>IF(A14="","",IF('①選手名簿（基礎情報）'!B20="","",VLOOKUP(A14,'①選手名簿（基礎情報）'!$A$5:$J$53,2)))</f>
        <v/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7" customHeight="1" x14ac:dyDescent="0.15">
      <c r="A15">
        <v>14</v>
      </c>
      <c r="B15" s="14">
        <v>14</v>
      </c>
      <c r="C15" s="14" t="str">
        <f>IF(A15="","",IF('①選手名簿（基礎情報）'!C21="","",VLOOKUP(A15,'①選手名簿（基礎情報）'!$A$5:$J$53,3)))</f>
        <v/>
      </c>
      <c r="D15" s="14" t="str">
        <f>IF(A15="","",IF('①選手名簿（基礎情報）'!D21="","",VLOOKUP(A15,'①選手名簿（基礎情報）'!$A$5:$K$53,4)))</f>
        <v/>
      </c>
      <c r="E15" s="21" t="str">
        <f>IF(A15="","",IF('①選手名簿（基礎情報）'!B21="","",VLOOKUP(A15,'①選手名簿（基礎情報）'!$A$5:$J$53,2)))</f>
        <v/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7" customHeight="1" x14ac:dyDescent="0.15">
      <c r="A16">
        <v>15</v>
      </c>
      <c r="B16" s="14">
        <v>15</v>
      </c>
      <c r="C16" s="14" t="str">
        <f>IF(A16="","",IF('①選手名簿（基礎情報）'!C18="","",VLOOKUP(A16,'①選手名簿（基礎情報）'!$A$5:$J$53,3)))</f>
        <v/>
      </c>
      <c r="D16" s="14" t="str">
        <f>IF(A16="","",IF('①選手名簿（基礎情報）'!D18="","",VLOOKUP(A16,'①選手名簿（基礎情報）'!$A$5:$K$53,4)))</f>
        <v/>
      </c>
      <c r="E16" s="21" t="str">
        <f>IF(A16="","",IF('①選手名簿（基礎情報）'!B18="","",VLOOKUP(A16,'①選手名簿（基礎情報）'!$A$5:$J$53,2)))</f>
        <v/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7" customHeight="1" x14ac:dyDescent="0.15">
      <c r="A17">
        <v>16</v>
      </c>
      <c r="B17" s="14">
        <v>16</v>
      </c>
      <c r="C17" s="14" t="str">
        <f>IF(A17="","",IF('①選手名簿（基礎情報）'!C19="","",VLOOKUP(A17,'①選手名簿（基礎情報）'!$A$5:$J$53,3)))</f>
        <v/>
      </c>
      <c r="D17" s="14" t="str">
        <f>IF(A17="","",IF('①選手名簿（基礎情報）'!D19="","",VLOOKUP(A17,'①選手名簿（基礎情報）'!$A$5:$K$53,4)))</f>
        <v/>
      </c>
      <c r="E17" s="21" t="str">
        <f>IF(A17="","",IF('①選手名簿（基礎情報）'!B19="","",VLOOKUP(A17,'①選手名簿（基礎情報）'!$A$5:$J$53,2)))</f>
        <v/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7" customHeight="1" x14ac:dyDescent="0.15">
      <c r="A18">
        <v>17</v>
      </c>
      <c r="B18" s="14">
        <v>17</v>
      </c>
      <c r="C18" s="14" t="str">
        <f>IF(A18="","",IF('①選手名簿（基礎情報）'!C17="","",VLOOKUP(A18,'①選手名簿（基礎情報）'!$A$5:$J$53,3)))</f>
        <v/>
      </c>
      <c r="D18" s="14" t="str">
        <f>IF(A18="","",IF('①選手名簿（基礎情報）'!D17="","",VLOOKUP(A18,'①選手名簿（基礎情報）'!$A$5:$K$53,4)))</f>
        <v/>
      </c>
      <c r="E18" s="21" t="str">
        <f>IF(A18="","",IF('①選手名簿（基礎情報）'!B17="","",VLOOKUP(A18,'①選手名簿（基礎情報）'!$A$5:$J$53,2)))</f>
        <v/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7" customHeight="1" x14ac:dyDescent="0.15">
      <c r="A19">
        <v>18</v>
      </c>
      <c r="B19" s="14">
        <v>18</v>
      </c>
      <c r="C19" s="14" t="str">
        <f>IF(A19="","",IF('①選手名簿（基礎情報）'!C22="","",VLOOKUP(A19,'①選手名簿（基礎情報）'!$A$5:$J$53,3)))</f>
        <v/>
      </c>
      <c r="D19" s="14" t="str">
        <f>IF(A19="","",IF('①選手名簿（基礎情報）'!D22="","",VLOOKUP(A19,'①選手名簿（基礎情報）'!$A$5:$K$53,4)))</f>
        <v/>
      </c>
      <c r="E19" s="21" t="str">
        <f>IF(A19="","",IF('①選手名簿（基礎情報）'!B22="","",VLOOKUP(A19,'①選手名簿（基礎情報）'!$A$5:$J$53,2)))</f>
        <v/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27" customHeight="1" x14ac:dyDescent="0.15">
      <c r="A20">
        <v>19</v>
      </c>
      <c r="B20" s="14">
        <v>19</v>
      </c>
      <c r="C20" s="14" t="str">
        <f>IF(A20="","",IF('①選手名簿（基礎情報）'!C23="","",VLOOKUP(A20,'①選手名簿（基礎情報）'!$A$5:$J$53,3)))</f>
        <v/>
      </c>
      <c r="D20" s="14" t="str">
        <f>IF(A20="","",IF('①選手名簿（基礎情報）'!D23="","",VLOOKUP(A20,'①選手名簿（基礎情報）'!$A$5:$K$53,4)))</f>
        <v/>
      </c>
      <c r="E20" s="21" t="str">
        <f>IF(A20="","",IF('①選手名簿（基礎情報）'!B23="","",VLOOKUP(A20,'①選手名簿（基礎情報）'!$A$5:$J$53,2)))</f>
        <v/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27" customHeight="1" x14ac:dyDescent="0.15">
      <c r="A21">
        <v>20</v>
      </c>
      <c r="B21" s="14">
        <v>20</v>
      </c>
      <c r="C21" s="14" t="str">
        <f>IF(A21="","",IF('①選手名簿（基礎情報）'!C24="","",VLOOKUP(A21,'①選手名簿（基礎情報）'!$A$5:$J$53,3)))</f>
        <v/>
      </c>
      <c r="D21" s="14" t="str">
        <f>IF(A21="","",IF('①選手名簿（基礎情報）'!D24="","",VLOOKUP(A21,'①選手名簿（基礎情報）'!$A$5:$K$53,4)))</f>
        <v/>
      </c>
      <c r="E21" s="21" t="str">
        <f>IF(A21="","",IF('①選手名簿（基礎情報）'!B24="","",VLOOKUP(A21,'①選手名簿（基礎情報）'!$A$5:$J$53,2)))</f>
        <v/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7" customHeight="1" x14ac:dyDescent="0.15">
      <c r="A22">
        <v>21</v>
      </c>
      <c r="B22" s="14">
        <v>21</v>
      </c>
      <c r="C22" s="14" t="str">
        <f>IF(A22="","",IF('①選手名簿（基礎情報）'!C25="","",VLOOKUP(A22,'①選手名簿（基礎情報）'!$A$5:$J$53,3)))</f>
        <v/>
      </c>
      <c r="D22" s="14" t="str">
        <f>IF(A22="","",IF('①選手名簿（基礎情報）'!D25="","",VLOOKUP(A22,'①選手名簿（基礎情報）'!$A$5:$K$53,4)))</f>
        <v/>
      </c>
      <c r="E22" s="21" t="str">
        <f>IF(A22="","",IF('①選手名簿（基礎情報）'!B25="","",VLOOKUP(A22,'①選手名簿（基礎情報）'!$A$5:$J$53,2)))</f>
        <v/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27" customHeight="1" x14ac:dyDescent="0.15">
      <c r="A23">
        <v>22</v>
      </c>
      <c r="B23" s="14">
        <v>22</v>
      </c>
      <c r="C23" s="14" t="str">
        <f>IF(A23="","",IF('①選手名簿（基礎情報）'!C26="","",VLOOKUP(A23,'①選手名簿（基礎情報）'!$A$5:$J$53,3)))</f>
        <v/>
      </c>
      <c r="D23" s="14" t="str">
        <f>IF(A23="","",IF('①選手名簿（基礎情報）'!D26="","",VLOOKUP(A23,'①選手名簿（基礎情報）'!$A$5:$K$53,4)))</f>
        <v/>
      </c>
      <c r="E23" s="21" t="str">
        <f>IF(A23="","",IF('①選手名簿（基礎情報）'!B26="","",VLOOKUP(A23,'①選手名簿（基礎情報）'!$A$5:$J$53,2)))</f>
        <v/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27" customHeight="1" x14ac:dyDescent="0.15">
      <c r="A24">
        <v>23</v>
      </c>
      <c r="B24" s="14">
        <v>23</v>
      </c>
      <c r="C24" s="14" t="str">
        <f>IF(A24="","",IF('①選手名簿（基礎情報）'!C27="","",VLOOKUP(A24,'①選手名簿（基礎情報）'!$A$5:$J$53,3)))</f>
        <v/>
      </c>
      <c r="D24" s="14" t="str">
        <f>IF(A24="","",IF('①選手名簿（基礎情報）'!D27="","",VLOOKUP(A24,'①選手名簿（基礎情報）'!$A$5:$K$53,4)))</f>
        <v/>
      </c>
      <c r="E24" s="21" t="str">
        <f>IF(A24="","",IF('①選手名簿（基礎情報）'!B27="","",VLOOKUP(A24,'①選手名簿（基礎情報）'!$A$5:$J$53,2)))</f>
        <v/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7" customHeight="1" x14ac:dyDescent="0.15">
      <c r="A25">
        <v>24</v>
      </c>
      <c r="B25" s="14">
        <v>24</v>
      </c>
      <c r="C25" s="14" t="str">
        <f>IF(A25="","",IF('①選手名簿（基礎情報）'!C28="","",VLOOKUP(A25,'①選手名簿（基礎情報）'!$A$5:$J$53,3)))</f>
        <v/>
      </c>
      <c r="D25" s="14" t="str">
        <f>IF(A25="","",IF('①選手名簿（基礎情報）'!D28="","",VLOOKUP(A25,'①選手名簿（基礎情報）'!$A$5:$K$53,4)))</f>
        <v/>
      </c>
      <c r="E25" s="21" t="str">
        <f>IF(A25="","",IF('①選手名簿（基礎情報）'!B28="","",VLOOKUP(A25,'①選手名簿（基礎情報）'!$A$5:$J$53,2)))</f>
        <v/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7" customHeight="1" x14ac:dyDescent="0.15">
      <c r="A26">
        <v>25</v>
      </c>
      <c r="B26" s="14">
        <v>25</v>
      </c>
      <c r="C26" s="14" t="str">
        <f>IF(A26="","",IF('①選手名簿（基礎情報）'!C29="","",VLOOKUP(A26,'①選手名簿（基礎情報）'!$A$5:$J$53,3)))</f>
        <v/>
      </c>
      <c r="D26" s="14" t="str">
        <f>IF(A26="","",IF('①選手名簿（基礎情報）'!D29="","",VLOOKUP(A26,'①選手名簿（基礎情報）'!$A$5:$K$53,4)))</f>
        <v/>
      </c>
      <c r="E26" s="21" t="str">
        <f>IF(A26="","",IF('①選手名簿（基礎情報）'!B29="","",VLOOKUP(A26,'①選手名簿（基礎情報）'!$A$5:$J$53,2)))</f>
        <v/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7" customHeight="1" x14ac:dyDescent="0.15">
      <c r="A27">
        <v>26</v>
      </c>
      <c r="B27" s="14">
        <v>26</v>
      </c>
      <c r="C27" s="14" t="str">
        <f>IF(A27="","",IF('①選手名簿（基礎情報）'!C30="","",VLOOKUP(A27,'①選手名簿（基礎情報）'!$A$5:$J$53,3)))</f>
        <v/>
      </c>
      <c r="D27" s="14" t="str">
        <f>IF(A27="","",IF('①選手名簿（基礎情報）'!D30="","",VLOOKUP(A27,'①選手名簿（基礎情報）'!$A$5:$K$53,4)))</f>
        <v/>
      </c>
      <c r="E27" s="21" t="str">
        <f>IF(A27="","",IF('①選手名簿（基礎情報）'!B30="","",VLOOKUP(A27,'①選手名簿（基礎情報）'!$A$5:$J$53,2)))</f>
        <v/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27" customHeight="1" x14ac:dyDescent="0.15">
      <c r="A28">
        <v>27</v>
      </c>
      <c r="B28" s="14">
        <v>27</v>
      </c>
      <c r="C28" s="14" t="str">
        <f>IF(A28="","",IF('①選手名簿（基礎情報）'!C31="","",VLOOKUP(A28,'①選手名簿（基礎情報）'!$A$5:$J$53,3)))</f>
        <v/>
      </c>
      <c r="D28" s="14" t="str">
        <f>IF(A28="","",IF('①選手名簿（基礎情報）'!D31="","",VLOOKUP(A28,'①選手名簿（基礎情報）'!$A$5:$K$53,4)))</f>
        <v/>
      </c>
      <c r="E28" s="21" t="str">
        <f>IF(A28="","",IF('①選手名簿（基礎情報）'!B31="","",VLOOKUP(A28,'①選手名簿（基礎情報）'!$A$5:$J$53,2)))</f>
        <v/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7" customHeight="1" x14ac:dyDescent="0.15">
      <c r="A29">
        <v>28</v>
      </c>
      <c r="B29" s="14">
        <v>28</v>
      </c>
      <c r="C29" s="14" t="str">
        <f>IF(A29="","",IF('①選手名簿（基礎情報）'!C32="","",VLOOKUP(A29,'①選手名簿（基礎情報）'!$A$5:$J$53,3)))</f>
        <v/>
      </c>
      <c r="D29" s="14" t="str">
        <f>IF(A29="","",IF('①選手名簿（基礎情報）'!D32="","",VLOOKUP(A29,'①選手名簿（基礎情報）'!$A$5:$K$53,4)))</f>
        <v/>
      </c>
      <c r="E29" s="21" t="str">
        <f>IF(A29="","",IF('①選手名簿（基礎情報）'!B32="","",VLOOKUP(A29,'①選手名簿（基礎情報）'!$A$5:$J$53,2)))</f>
        <v/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7" customHeight="1" x14ac:dyDescent="0.15">
      <c r="A30">
        <v>29</v>
      </c>
      <c r="B30" s="14">
        <v>29</v>
      </c>
      <c r="C30" s="14" t="str">
        <f>IF(A30="","",IF('①選手名簿（基礎情報）'!C33="","",VLOOKUP(A30,'①選手名簿（基礎情報）'!$A$5:$J$53,3)))</f>
        <v/>
      </c>
      <c r="D30" s="14" t="str">
        <f>IF(A30="","",IF('①選手名簿（基礎情報）'!D33="","",VLOOKUP(A30,'①選手名簿（基礎情報）'!$A$5:$K$53,4)))</f>
        <v/>
      </c>
      <c r="E30" s="21" t="str">
        <f>IF(A30="","",IF('①選手名簿（基礎情報）'!B33="","",VLOOKUP(A30,'①選手名簿（基礎情報）'!$A$5:$J$53,2)))</f>
        <v/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27" customHeight="1" x14ac:dyDescent="0.15">
      <c r="A31">
        <v>30</v>
      </c>
      <c r="B31" s="14">
        <v>30</v>
      </c>
      <c r="C31" s="14" t="str">
        <f>IF(A31="","",IF('①選手名簿（基礎情報）'!C34="","",VLOOKUP(A31,'①選手名簿（基礎情報）'!$A$5:$J$53,3)))</f>
        <v/>
      </c>
      <c r="D31" s="14" t="str">
        <f>IF(A31="","",IF('①選手名簿（基礎情報）'!D34="","",VLOOKUP(A31,'①選手名簿（基礎情報）'!$A$5:$K$53,4)))</f>
        <v/>
      </c>
      <c r="E31" s="21" t="str">
        <f>IF(A31="","",IF('①選手名簿（基礎情報）'!B34="","",VLOOKUP(A31,'①選手名簿（基礎情報）'!$A$5:$J$53,2)))</f>
        <v/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27" customHeight="1" x14ac:dyDescent="0.15">
      <c r="A32">
        <v>31</v>
      </c>
      <c r="B32" s="14">
        <v>31</v>
      </c>
      <c r="C32" s="14" t="str">
        <f>IF(A32="","",IF('①選手名簿（基礎情報）'!C35="","",VLOOKUP(A32,'①選手名簿（基礎情報）'!$A$5:$J$53,3)))</f>
        <v/>
      </c>
      <c r="D32" s="14" t="str">
        <f>IF(A32="","",IF('①選手名簿（基礎情報）'!D35="","",VLOOKUP(A32,'①選手名簿（基礎情報）'!$A$5:$K$53,4)))</f>
        <v/>
      </c>
      <c r="E32" s="21" t="str">
        <f>IF(A32="","",IF('①選手名簿（基礎情報）'!B35="","",VLOOKUP(A32,'①選手名簿（基礎情報）'!$A$5:$J$53,2)))</f>
        <v/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7" customHeight="1" x14ac:dyDescent="0.15">
      <c r="A33">
        <v>32</v>
      </c>
      <c r="B33" s="14">
        <v>32</v>
      </c>
      <c r="C33" s="14" t="str">
        <f>IF(A33="","",IF('①選手名簿（基礎情報）'!C36="","",VLOOKUP(A33,'①選手名簿（基礎情報）'!$A$5:$J$53,3)))</f>
        <v/>
      </c>
      <c r="D33" s="14" t="str">
        <f>IF(A33="","",IF('①選手名簿（基礎情報）'!D36="","",VLOOKUP(A33,'①選手名簿（基礎情報）'!$A$5:$K$53,4)))</f>
        <v/>
      </c>
      <c r="E33" s="21" t="str">
        <f>IF(A33="","",IF('①選手名簿（基礎情報）'!B36="","",VLOOKUP(A33,'①選手名簿（基礎情報）'!$A$5:$J$53,2)))</f>
        <v/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7" customHeight="1" x14ac:dyDescent="0.15">
      <c r="A34">
        <v>33</v>
      </c>
      <c r="B34" s="14">
        <v>33</v>
      </c>
      <c r="C34" s="14" t="str">
        <f>IF(A34="","",IF('①選手名簿（基礎情報）'!C37="","",VLOOKUP(A34,'①選手名簿（基礎情報）'!$A$5:$J$53,3)))</f>
        <v/>
      </c>
      <c r="D34" s="14" t="str">
        <f>IF(A34="","",IF('①選手名簿（基礎情報）'!D37="","",VLOOKUP(A34,'①選手名簿（基礎情報）'!$A$5:$K$53,4)))</f>
        <v/>
      </c>
      <c r="E34" s="21" t="str">
        <f>IF(A34="","",IF('①選手名簿（基礎情報）'!B37="","",VLOOKUP(A34,'①選手名簿（基礎情報）'!$A$5:$J$53,2)))</f>
        <v/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27" customHeight="1" x14ac:dyDescent="0.15">
      <c r="A35">
        <v>34</v>
      </c>
      <c r="B35" s="14">
        <v>34</v>
      </c>
      <c r="C35" s="14" t="str">
        <f>IF(A35="","",IF('①選手名簿（基礎情報）'!C38="","",VLOOKUP(A35,'①選手名簿（基礎情報）'!$A$5:$J$53,3)))</f>
        <v/>
      </c>
      <c r="D35" s="14" t="str">
        <f>IF(A35="","",IF('①選手名簿（基礎情報）'!D38="","",VLOOKUP(A35,'①選手名簿（基礎情報）'!$A$5:$K$53,4)))</f>
        <v/>
      </c>
      <c r="E35" s="21" t="str">
        <f>IF(A35="","",IF('①選手名簿（基礎情報）'!B38="","",VLOOKUP(A35,'①選手名簿（基礎情報）'!$A$5:$J$53,2)))</f>
        <v/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7" customHeight="1" x14ac:dyDescent="0.15">
      <c r="A36">
        <v>35</v>
      </c>
      <c r="B36" s="14">
        <v>35</v>
      </c>
      <c r="C36" s="14" t="str">
        <f>IF(A36="","",IF('①選手名簿（基礎情報）'!C39="","",VLOOKUP(A36,'①選手名簿（基礎情報）'!$A$5:$J$53,3)))</f>
        <v/>
      </c>
      <c r="D36" s="14" t="str">
        <f>IF(A36="","",IF('①選手名簿（基礎情報）'!D39="","",VLOOKUP(A36,'①選手名簿（基礎情報）'!$A$5:$K$53,4)))</f>
        <v/>
      </c>
      <c r="E36" s="21" t="str">
        <f>IF(A36="","",IF('①選手名簿（基礎情報）'!B39="","",VLOOKUP(A36,'①選手名簿（基礎情報）'!$A$5:$J$53,2)))</f>
        <v/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27" customHeight="1" x14ac:dyDescent="0.15">
      <c r="A37">
        <v>36</v>
      </c>
      <c r="B37" s="14">
        <v>36</v>
      </c>
      <c r="C37" s="14" t="str">
        <f>IF(A37="","",IF('①選手名簿（基礎情報）'!C40="","",VLOOKUP(A37,'①選手名簿（基礎情報）'!$A$5:$J$53,3)))</f>
        <v/>
      </c>
      <c r="D37" s="14" t="str">
        <f>IF(A37="","",IF('①選手名簿（基礎情報）'!D40="","",VLOOKUP(A37,'①選手名簿（基礎情報）'!$A$5:$K$53,4)))</f>
        <v/>
      </c>
      <c r="E37" s="21" t="str">
        <f>IF(A37="","",IF('①選手名簿（基礎情報）'!B40="","",VLOOKUP(A37,'①選手名簿（基礎情報）'!$A$5:$J$53,2)))</f>
        <v/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27" customHeight="1" x14ac:dyDescent="0.15">
      <c r="A38">
        <v>37</v>
      </c>
      <c r="B38" s="14">
        <v>37</v>
      </c>
      <c r="C38" s="14" t="str">
        <f>IF(A38="","",IF('①選手名簿（基礎情報）'!C41="","",VLOOKUP(A38,'①選手名簿（基礎情報）'!$A$5:$J$53,3)))</f>
        <v/>
      </c>
      <c r="D38" s="14" t="str">
        <f>IF(A38="","",IF('①選手名簿（基礎情報）'!D41="","",VLOOKUP(A38,'①選手名簿（基礎情報）'!$A$5:$K$53,4)))</f>
        <v/>
      </c>
      <c r="E38" s="21" t="str">
        <f>IF(A38="","",IF('①選手名簿（基礎情報）'!B41="","",VLOOKUP(A38,'①選手名簿（基礎情報）'!$A$5:$J$53,2)))</f>
        <v/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27" customHeight="1" x14ac:dyDescent="0.15">
      <c r="A39">
        <v>38</v>
      </c>
      <c r="B39" s="14">
        <v>38</v>
      </c>
      <c r="C39" s="14" t="str">
        <f>IF(A39="","",IF('①選手名簿（基礎情報）'!C42="","",VLOOKUP(A39,'①選手名簿（基礎情報）'!$A$5:$J$53,3)))</f>
        <v/>
      </c>
      <c r="D39" s="14" t="str">
        <f>IF(A39="","",IF('①選手名簿（基礎情報）'!D42="","",VLOOKUP(A39,'①選手名簿（基礎情報）'!$A$5:$K$53,4)))</f>
        <v/>
      </c>
      <c r="E39" s="21" t="str">
        <f>IF(A39="","",IF('①選手名簿（基礎情報）'!B42="","",VLOOKUP(A39,'①選手名簿（基礎情報）'!$A$5:$J$53,2)))</f>
        <v/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27" customHeight="1" x14ac:dyDescent="0.15">
      <c r="A40">
        <v>39</v>
      </c>
      <c r="B40" s="14">
        <v>39</v>
      </c>
      <c r="C40" s="14" t="str">
        <f>IF(A40="","",IF('①選手名簿（基礎情報）'!C43="","",VLOOKUP(A40,'①選手名簿（基礎情報）'!$A$5:$J$53,3)))</f>
        <v/>
      </c>
      <c r="D40" s="14" t="str">
        <f>IF(A40="","",IF('①選手名簿（基礎情報）'!D43="","",VLOOKUP(A40,'①選手名簿（基礎情報）'!$A$5:$K$53,4)))</f>
        <v/>
      </c>
      <c r="E40" s="21" t="str">
        <f>IF(A40="","",IF('①選手名簿（基礎情報）'!B43="","",VLOOKUP(A40,'①選手名簿（基礎情報）'!$A$5:$J$53,2)))</f>
        <v/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27" customHeight="1" x14ac:dyDescent="0.15">
      <c r="A41">
        <v>40</v>
      </c>
      <c r="B41" s="14">
        <v>40</v>
      </c>
      <c r="C41" s="14" t="str">
        <f>IF(A41="","",IF('①選手名簿（基礎情報）'!C44="","",VLOOKUP(A41,'①選手名簿（基礎情報）'!$A$5:$J$53,3)))</f>
        <v/>
      </c>
      <c r="D41" s="14" t="str">
        <f>IF(A41="","",IF('①選手名簿（基礎情報）'!D44="","",VLOOKUP(A41,'①選手名簿（基礎情報）'!$A$5:$K$53,4)))</f>
        <v/>
      </c>
      <c r="E41" s="21" t="str">
        <f>IF(A41="","",IF('①選手名簿（基礎情報）'!B44="","",VLOOKUP(A41,'①選手名簿（基礎情報）'!$A$5:$J$53,2)))</f>
        <v/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27" customHeight="1" x14ac:dyDescent="0.15">
      <c r="A42">
        <v>41</v>
      </c>
      <c r="B42" s="14">
        <v>41</v>
      </c>
      <c r="C42" s="14" t="str">
        <f>IF(A42="","",IF('①選手名簿（基礎情報）'!C45="","",VLOOKUP(A42,'①選手名簿（基礎情報）'!$A$5:$J$53,3)))</f>
        <v/>
      </c>
      <c r="D42" s="14" t="str">
        <f>IF(A42="","",IF('①選手名簿（基礎情報）'!D45="","",VLOOKUP(A42,'①選手名簿（基礎情報）'!$A$5:$K$53,4)))</f>
        <v/>
      </c>
      <c r="E42" s="21" t="str">
        <f>IF(A42="","",IF('①選手名簿（基礎情報）'!B45="","",VLOOKUP(A42,'①選手名簿（基礎情報）'!$A$5:$J$53,2)))</f>
        <v/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27" customHeight="1" x14ac:dyDescent="0.15">
      <c r="A43">
        <v>42</v>
      </c>
      <c r="B43" s="14">
        <v>42</v>
      </c>
      <c r="C43" s="14" t="str">
        <f>IF(A43="","",IF('①選手名簿（基礎情報）'!C46="","",VLOOKUP(A43,'①選手名簿（基礎情報）'!$A$5:$J$53,3)))</f>
        <v/>
      </c>
      <c r="D43" s="14" t="str">
        <f>IF(A43="","",IF('①選手名簿（基礎情報）'!D46="","",VLOOKUP(A43,'①選手名簿（基礎情報）'!$A$5:$K$53,4)))</f>
        <v/>
      </c>
      <c r="E43" s="21" t="str">
        <f>IF(A43="","",IF('①選手名簿（基礎情報）'!B46="","",VLOOKUP(A43,'①選手名簿（基礎情報）'!$A$5:$J$53,2)))</f>
        <v/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27" customHeight="1" x14ac:dyDescent="0.15">
      <c r="A44">
        <v>43</v>
      </c>
      <c r="B44" s="14">
        <v>43</v>
      </c>
      <c r="C44" s="14" t="str">
        <f>IF(A44="","",IF('①選手名簿（基礎情報）'!C47="","",VLOOKUP(A44,'①選手名簿（基礎情報）'!$A$5:$J$53,3)))</f>
        <v/>
      </c>
      <c r="D44" s="14" t="str">
        <f>IF(A44="","",IF('①選手名簿（基礎情報）'!D47="","",VLOOKUP(A44,'①選手名簿（基礎情報）'!$A$5:$K$53,4)))</f>
        <v/>
      </c>
      <c r="E44" s="21" t="str">
        <f>IF(A44="","",IF('①選手名簿（基礎情報）'!B47="","",VLOOKUP(A44,'①選手名簿（基礎情報）'!$A$5:$J$53,2)))</f>
        <v/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27" customHeight="1" x14ac:dyDescent="0.15">
      <c r="A45">
        <v>44</v>
      </c>
      <c r="B45" s="14">
        <v>44</v>
      </c>
      <c r="C45" s="14" t="str">
        <f>IF(A45="","",IF('①選手名簿（基礎情報）'!C48="","",VLOOKUP(A45,'①選手名簿（基礎情報）'!$A$5:$J$53,3)))</f>
        <v/>
      </c>
      <c r="D45" s="14" t="str">
        <f>IF(A45="","",IF('①選手名簿（基礎情報）'!D48="","",VLOOKUP(A45,'①選手名簿（基礎情報）'!$A$5:$K$53,4)))</f>
        <v/>
      </c>
      <c r="E45" s="21" t="str">
        <f>IF(A45="","",IF('①選手名簿（基礎情報）'!B48="","",VLOOKUP(A45,'①選手名簿（基礎情報）'!$A$5:$J$53,2)))</f>
        <v/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27" customHeight="1" x14ac:dyDescent="0.15">
      <c r="A46">
        <v>45</v>
      </c>
      <c r="B46" s="14">
        <v>45</v>
      </c>
      <c r="C46" s="14" t="str">
        <f>IF(A46="","",IF('①選手名簿（基礎情報）'!C49="","",VLOOKUP(A46,'①選手名簿（基礎情報）'!$A$5:$J$53,3)))</f>
        <v/>
      </c>
      <c r="D46" s="14" t="str">
        <f>IF(A46="","",IF('①選手名簿（基礎情報）'!D49="","",VLOOKUP(A46,'①選手名簿（基礎情報）'!$A$5:$K$53,4)))</f>
        <v/>
      </c>
      <c r="E46" s="21" t="str">
        <f>IF(A46="","",IF('①選手名簿（基礎情報）'!B49="","",VLOOKUP(A46,'①選手名簿（基礎情報）'!$A$5:$J$53,2)))</f>
        <v/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27" customHeight="1" x14ac:dyDescent="0.15">
      <c r="A47">
        <v>46</v>
      </c>
      <c r="B47" s="14">
        <v>46</v>
      </c>
      <c r="C47" s="14" t="str">
        <f>IF(A47="","",IF('①選手名簿（基礎情報）'!C50="","",VLOOKUP(A47,'①選手名簿（基礎情報）'!$A$5:$J$53,3)))</f>
        <v/>
      </c>
      <c r="D47" s="14" t="str">
        <f>IF(A47="","",IF('①選手名簿（基礎情報）'!D50="","",VLOOKUP(A47,'①選手名簿（基礎情報）'!$A$5:$K$53,4)))</f>
        <v/>
      </c>
      <c r="E47" s="21" t="str">
        <f>IF(A47="","",IF('①選手名簿（基礎情報）'!B50="","",VLOOKUP(A47,'①選手名簿（基礎情報）'!$A$5:$J$53,2)))</f>
        <v/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27" customHeight="1" x14ac:dyDescent="0.15">
      <c r="A48">
        <v>47</v>
      </c>
      <c r="B48" s="14">
        <v>47</v>
      </c>
      <c r="C48" s="14" t="str">
        <f>IF(A48="","",IF('①選手名簿（基礎情報）'!C51="","",VLOOKUP(A48,'①選手名簿（基礎情報）'!$A$5:$J$53,3)))</f>
        <v/>
      </c>
      <c r="D48" s="14" t="str">
        <f>IF(A48="","",IF('①選手名簿（基礎情報）'!D51="","",VLOOKUP(A48,'①選手名簿（基礎情報）'!$A$5:$K$53,4)))</f>
        <v/>
      </c>
      <c r="E48" s="21" t="str">
        <f>IF(A48="","",IF('①選手名簿（基礎情報）'!B51="","",VLOOKUP(A48,'①選手名簿（基礎情報）'!$A$5:$J$53,2)))</f>
        <v/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27" customHeight="1" x14ac:dyDescent="0.15">
      <c r="A49">
        <v>48</v>
      </c>
      <c r="B49" s="14">
        <v>48</v>
      </c>
      <c r="C49" s="14" t="str">
        <f>IF(A49="","",IF('①選手名簿（基礎情報）'!C52="","",VLOOKUP(A49,'①選手名簿（基礎情報）'!$A$5:$J$53,3)))</f>
        <v/>
      </c>
      <c r="D49" s="14" t="str">
        <f>IF(A49="","",IF('①選手名簿（基礎情報）'!D52="","",VLOOKUP(A49,'①選手名簿（基礎情報）'!$A$5:$K$53,4)))</f>
        <v/>
      </c>
      <c r="E49" s="21" t="str">
        <f>IF(A49="","",IF('①選手名簿（基礎情報）'!B52="","",VLOOKUP(A49,'①選手名簿（基礎情報）'!$A$5:$J$53,2)))</f>
        <v/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27" customHeight="1" x14ac:dyDescent="0.15">
      <c r="A50">
        <v>49</v>
      </c>
      <c r="B50" s="14">
        <v>49</v>
      </c>
      <c r="C50" s="14" t="str">
        <f>IF(A50="","",IF('①選手名簿（基礎情報）'!C53="","",VLOOKUP(A50,'①選手名簿（基礎情報）'!$A$5:$J$53,3)))</f>
        <v/>
      </c>
      <c r="D50" s="14" t="str">
        <f>IF(A50="","",IF('①選手名簿（基礎情報）'!D53="","",VLOOKUP(A50,'①選手名簿（基礎情報）'!$A$5:$K$53,4)))</f>
        <v/>
      </c>
      <c r="E50" s="21" t="str">
        <f>IF(A50="","",IF('①選手名簿（基礎情報）'!B53="","",VLOOKUP(A50,'①選手名簿（基礎情報）'!$A$5:$J$53,2)))</f>
        <v/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27" customHeight="1" x14ac:dyDescent="0.15">
      <c r="A51">
        <v>50</v>
      </c>
      <c r="B51" s="14">
        <v>50</v>
      </c>
      <c r="C51" s="14" t="str">
        <f>IF(A51="","",IF('①選手名簿（基礎情報）'!C54="","",VLOOKUP(A51,'①選手名簿（基礎情報）'!$A$5:$J$53,3)))</f>
        <v/>
      </c>
      <c r="D51" s="14" t="str">
        <f>IF(A51="","",IF('①選手名簿（基礎情報）'!D54="","",VLOOKUP(A51,'①選手名簿（基礎情報）'!$A$5:$K$53,4)))</f>
        <v/>
      </c>
      <c r="E51" s="21" t="str">
        <f>IF(A51="","",IF('①選手名簿（基礎情報）'!B54="","",VLOOKUP(A51,'①選手名簿（基礎情報）'!$A$5:$J$53,2)))</f>
        <v/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</sheetData>
  <phoneticPr fontId="1"/>
  <pageMargins left="0.7" right="0.7" top="0.75" bottom="0.75" header="0.3" footer="0.3"/>
  <pageSetup paperSize="9" scale="95" orientation="landscape" r:id="rId1"/>
  <rowBreaks count="1" manualBreakCount="1">
    <brk id="18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FF"/>
  </sheetPr>
  <dimension ref="A1:V25"/>
  <sheetViews>
    <sheetView view="pageBreakPreview" topLeftCell="A16" zoomScale="90" zoomScaleNormal="100" zoomScaleSheetLayoutView="90" workbookViewId="0">
      <selection activeCell="C21" sqref="C21:F21"/>
    </sheetView>
  </sheetViews>
  <sheetFormatPr defaultRowHeight="14.25" x14ac:dyDescent="0.15"/>
  <cols>
    <col min="1" max="1" width="16.125" style="46" customWidth="1"/>
    <col min="2" max="19" width="5.125" style="1" customWidth="1"/>
    <col min="20" max="22" width="4.625" style="1" customWidth="1"/>
  </cols>
  <sheetData>
    <row r="1" spans="1:17" ht="30" customHeight="1" x14ac:dyDescent="0.15">
      <c r="B1" s="62" t="s">
        <v>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1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 x14ac:dyDescent="0.15">
      <c r="B3" s="3" t="s">
        <v>8</v>
      </c>
      <c r="C3" s="3"/>
      <c r="D3" s="3"/>
      <c r="E3" s="3" t="s">
        <v>9</v>
      </c>
      <c r="F3" s="3" t="s">
        <v>10</v>
      </c>
      <c r="G3" s="3"/>
      <c r="H3" s="3"/>
      <c r="I3" s="4" t="s">
        <v>11</v>
      </c>
      <c r="J3" s="3" t="s">
        <v>12</v>
      </c>
      <c r="K3" s="3"/>
      <c r="L3" s="3"/>
      <c r="M3" s="3" t="s">
        <v>13</v>
      </c>
      <c r="N3" s="3"/>
      <c r="O3" s="3"/>
      <c r="P3" s="2"/>
      <c r="Q3" s="2"/>
    </row>
    <row r="4" spans="1:17" ht="30" customHeight="1" x14ac:dyDescent="0.15">
      <c r="B4" s="3"/>
      <c r="C4" s="3"/>
      <c r="D4" s="3"/>
      <c r="E4" s="3"/>
      <c r="F4" s="3"/>
      <c r="G4" s="3"/>
      <c r="H4" s="3"/>
      <c r="I4" s="3" t="s">
        <v>14</v>
      </c>
      <c r="J4" s="3"/>
      <c r="K4" s="3"/>
      <c r="L4" s="3"/>
      <c r="M4" s="3"/>
      <c r="N4" s="3"/>
      <c r="O4" s="3"/>
      <c r="P4" s="2"/>
      <c r="Q4" s="2"/>
    </row>
    <row r="5" spans="1:17" ht="18" thickBo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</row>
    <row r="6" spans="1:17" ht="30" customHeight="1" x14ac:dyDescent="0.15">
      <c r="B6" s="75" t="s">
        <v>15</v>
      </c>
      <c r="C6" s="69"/>
      <c r="D6" s="76" t="str">
        <f>IF('①選手名簿（基礎情報）'!A2="","",'①選手名簿（基礎情報）'!A2)</f>
        <v/>
      </c>
      <c r="E6" s="77"/>
      <c r="F6" s="77"/>
      <c r="G6" s="77"/>
      <c r="H6" s="77"/>
      <c r="I6" s="77"/>
      <c r="J6" s="77"/>
      <c r="K6" s="77"/>
      <c r="L6" s="77"/>
      <c r="M6" s="77"/>
      <c r="N6" s="78"/>
      <c r="O6" s="69" t="s">
        <v>22</v>
      </c>
      <c r="P6" s="69"/>
      <c r="Q6" s="70"/>
    </row>
    <row r="7" spans="1:17" ht="30" customHeight="1" x14ac:dyDescent="0.15">
      <c r="B7" s="73" t="s">
        <v>16</v>
      </c>
      <c r="C7" s="74"/>
      <c r="D7" s="79" t="str">
        <f>IF('①選手名簿（基礎情報）'!I2="","",'①選手名簿（基礎情報）'!I2)</f>
        <v/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1"/>
    </row>
    <row r="8" spans="1:17" ht="30" customHeight="1" thickBot="1" x14ac:dyDescent="0.2">
      <c r="A8" s="88" t="s">
        <v>63</v>
      </c>
      <c r="B8" s="72" t="s">
        <v>17</v>
      </c>
      <c r="C8" s="71"/>
      <c r="D8" s="66" t="str">
        <f>IF('①選手名簿（基礎情報）'!J2="","",'①選手名簿（基礎情報）'!J2)</f>
        <v/>
      </c>
      <c r="E8" s="67"/>
      <c r="F8" s="67"/>
      <c r="G8" s="67"/>
      <c r="H8" s="67"/>
      <c r="I8" s="68"/>
      <c r="J8" s="71" t="s">
        <v>23</v>
      </c>
      <c r="K8" s="71"/>
      <c r="L8" s="63" t="str">
        <f>IF('①選手名簿（基礎情報）'!K2="","",'①選手名簿（基礎情報）'!K2)</f>
        <v/>
      </c>
      <c r="M8" s="64"/>
      <c r="N8" s="64"/>
      <c r="O8" s="64"/>
      <c r="P8" s="64"/>
      <c r="Q8" s="65"/>
    </row>
    <row r="9" spans="1:17" ht="30" customHeight="1" x14ac:dyDescent="0.15">
      <c r="A9" s="89"/>
      <c r="B9" s="5" t="s">
        <v>18</v>
      </c>
      <c r="C9" s="69" t="s">
        <v>1</v>
      </c>
      <c r="D9" s="69"/>
      <c r="E9" s="69"/>
      <c r="F9" s="69"/>
      <c r="G9" s="6" t="s">
        <v>2</v>
      </c>
      <c r="H9" s="69" t="s">
        <v>3</v>
      </c>
      <c r="I9" s="69"/>
      <c r="J9" s="69"/>
      <c r="K9" s="69" t="s">
        <v>4</v>
      </c>
      <c r="L9" s="69"/>
      <c r="M9" s="69"/>
      <c r="N9" s="69"/>
      <c r="O9" s="69"/>
      <c r="P9" s="69"/>
      <c r="Q9" s="70"/>
    </row>
    <row r="10" spans="1:17" ht="30" customHeight="1" x14ac:dyDescent="0.15">
      <c r="B10" s="7">
        <v>1</v>
      </c>
      <c r="C10" s="85" t="str">
        <f>IF(A10="","",VLOOKUP(A10,'①選手名簿（基礎情報）'!$A$5:$J$100,2))</f>
        <v/>
      </c>
      <c r="D10" s="86"/>
      <c r="E10" s="86"/>
      <c r="F10" s="87"/>
      <c r="G10" s="8" t="str">
        <f>IF(A10="","",VLOOKUP(A10,'①選手名簿（基礎情報）'!$A$5:$J$100,3))</f>
        <v/>
      </c>
      <c r="H10" s="82" t="str">
        <f>IF(A10="","",VLOOKUP(A10,'①選手名簿（基礎情報）'!$A$5:$J$100,5))</f>
        <v/>
      </c>
      <c r="I10" s="83"/>
      <c r="J10" s="84"/>
      <c r="K10" s="79" t="str">
        <f>IF(A10="","",VLOOKUP(A10,'①選手名簿（基礎情報）'!$A$5:$J$100,6))</f>
        <v/>
      </c>
      <c r="L10" s="80"/>
      <c r="M10" s="80"/>
      <c r="N10" s="80"/>
      <c r="O10" s="80"/>
      <c r="P10" s="80"/>
      <c r="Q10" s="81"/>
    </row>
    <row r="11" spans="1:17" ht="30" customHeight="1" x14ac:dyDescent="0.15">
      <c r="B11" s="7">
        <v>2</v>
      </c>
      <c r="C11" s="85" t="str">
        <f>IF(A11="","",VLOOKUP(A11,'①選手名簿（基礎情報）'!$A$5:$J$100,2))</f>
        <v/>
      </c>
      <c r="D11" s="86"/>
      <c r="E11" s="86"/>
      <c r="F11" s="87"/>
      <c r="G11" s="51" t="str">
        <f>IF(A11="","",VLOOKUP(A11,'①選手名簿（基礎情報）'!$A$5:$J$100,3))</f>
        <v/>
      </c>
      <c r="H11" s="82" t="str">
        <f>IF(A11="","",VLOOKUP(A11,'①選手名簿（基礎情報）'!$A$5:$J$100,5))</f>
        <v/>
      </c>
      <c r="I11" s="83"/>
      <c r="J11" s="84"/>
      <c r="K11" s="79" t="str">
        <f>IF(A11="","",VLOOKUP(A11,'①選手名簿（基礎情報）'!$A$5:$J$100,6))</f>
        <v/>
      </c>
      <c r="L11" s="80"/>
      <c r="M11" s="80"/>
      <c r="N11" s="80"/>
      <c r="O11" s="80"/>
      <c r="P11" s="80"/>
      <c r="Q11" s="81"/>
    </row>
    <row r="12" spans="1:17" ht="30" customHeight="1" x14ac:dyDescent="0.15">
      <c r="B12" s="7">
        <v>3</v>
      </c>
      <c r="C12" s="85" t="str">
        <f>IF(A12="","",VLOOKUP(A12,'①選手名簿（基礎情報）'!$A$5:$J$100,2))</f>
        <v/>
      </c>
      <c r="D12" s="86"/>
      <c r="E12" s="86"/>
      <c r="F12" s="87"/>
      <c r="G12" s="51" t="str">
        <f>IF(A12="","",VLOOKUP(A12,'①選手名簿（基礎情報）'!$A$5:$J$100,3))</f>
        <v/>
      </c>
      <c r="H12" s="82" t="str">
        <f>IF(A12="","",VLOOKUP(A12,'①選手名簿（基礎情報）'!$A$5:$J$100,5))</f>
        <v/>
      </c>
      <c r="I12" s="83"/>
      <c r="J12" s="84"/>
      <c r="K12" s="79" t="str">
        <f>IF(A12="","",VLOOKUP(A12,'①選手名簿（基礎情報）'!$A$5:$J$100,6))</f>
        <v/>
      </c>
      <c r="L12" s="80"/>
      <c r="M12" s="80"/>
      <c r="N12" s="80"/>
      <c r="O12" s="80"/>
      <c r="P12" s="80"/>
      <c r="Q12" s="81"/>
    </row>
    <row r="13" spans="1:17" ht="30" customHeight="1" x14ac:dyDescent="0.15">
      <c r="B13" s="7">
        <v>4</v>
      </c>
      <c r="C13" s="85" t="str">
        <f>IF(A13="","",VLOOKUP(A13,'①選手名簿（基礎情報）'!$A$5:$J$100,2))</f>
        <v/>
      </c>
      <c r="D13" s="86"/>
      <c r="E13" s="86"/>
      <c r="F13" s="87"/>
      <c r="G13" s="51" t="str">
        <f>IF(A13="","",VLOOKUP(A13,'①選手名簿（基礎情報）'!$A$5:$J$100,3))</f>
        <v/>
      </c>
      <c r="H13" s="82" t="str">
        <f>IF(A13="","",VLOOKUP(A13,'①選手名簿（基礎情報）'!$A$5:$J$100,5))</f>
        <v/>
      </c>
      <c r="I13" s="83"/>
      <c r="J13" s="84"/>
      <c r="K13" s="79" t="str">
        <f>IF(A13="","",VLOOKUP(A13,'①選手名簿（基礎情報）'!$A$5:$J$100,6))</f>
        <v/>
      </c>
      <c r="L13" s="80"/>
      <c r="M13" s="80"/>
      <c r="N13" s="80"/>
      <c r="O13" s="80"/>
      <c r="P13" s="80"/>
      <c r="Q13" s="81"/>
    </row>
    <row r="14" spans="1:17" ht="30" customHeight="1" x14ac:dyDescent="0.15">
      <c r="B14" s="7">
        <v>5</v>
      </c>
      <c r="C14" s="85" t="str">
        <f>IF(A14="","",VLOOKUP(A14,'①選手名簿（基礎情報）'!$A$5:$J$100,2))</f>
        <v/>
      </c>
      <c r="D14" s="86"/>
      <c r="E14" s="86"/>
      <c r="F14" s="87"/>
      <c r="G14" s="51" t="str">
        <f>IF(A14="","",VLOOKUP(A14,'①選手名簿（基礎情報）'!$A$5:$J$100,3))</f>
        <v/>
      </c>
      <c r="H14" s="82" t="str">
        <f>IF(A14="","",VLOOKUP(A14,'①選手名簿（基礎情報）'!$A$5:$J$100,5))</f>
        <v/>
      </c>
      <c r="I14" s="83"/>
      <c r="J14" s="84"/>
      <c r="K14" s="79" t="str">
        <f>IF(A14="","",VLOOKUP(A14,'①選手名簿（基礎情報）'!$A$5:$J$100,6))</f>
        <v/>
      </c>
      <c r="L14" s="80"/>
      <c r="M14" s="80"/>
      <c r="N14" s="80"/>
      <c r="O14" s="80"/>
      <c r="P14" s="80"/>
      <c r="Q14" s="81"/>
    </row>
    <row r="15" spans="1:17" ht="30" customHeight="1" x14ac:dyDescent="0.15">
      <c r="B15" s="7">
        <v>6</v>
      </c>
      <c r="C15" s="85" t="str">
        <f>IF(A15="","",VLOOKUP(A15,'①選手名簿（基礎情報）'!$A$5:$J$100,2))</f>
        <v/>
      </c>
      <c r="D15" s="86"/>
      <c r="E15" s="86"/>
      <c r="F15" s="87"/>
      <c r="G15" s="51" t="str">
        <f>IF(A15="","",VLOOKUP(A15,'①選手名簿（基礎情報）'!$A$5:$J$100,3))</f>
        <v/>
      </c>
      <c r="H15" s="82" t="str">
        <f>IF(A15="","",VLOOKUP(A15,'①選手名簿（基礎情報）'!$A$5:$J$100,5))</f>
        <v/>
      </c>
      <c r="I15" s="83"/>
      <c r="J15" s="84"/>
      <c r="K15" s="79" t="str">
        <f>IF(A15="","",VLOOKUP(A15,'①選手名簿（基礎情報）'!$A$5:$J$100,6))</f>
        <v/>
      </c>
      <c r="L15" s="80"/>
      <c r="M15" s="80"/>
      <c r="N15" s="80"/>
      <c r="O15" s="80"/>
      <c r="P15" s="80"/>
      <c r="Q15" s="81"/>
    </row>
    <row r="16" spans="1:17" ht="30" customHeight="1" x14ac:dyDescent="0.15">
      <c r="B16" s="7">
        <v>7</v>
      </c>
      <c r="C16" s="85" t="str">
        <f>IF(A16="","",VLOOKUP(A16,'①選手名簿（基礎情報）'!$A$5:$J$100,2))</f>
        <v/>
      </c>
      <c r="D16" s="86"/>
      <c r="E16" s="86"/>
      <c r="F16" s="87"/>
      <c r="G16" s="51" t="str">
        <f>IF(A16="","",VLOOKUP(A16,'①選手名簿（基礎情報）'!$A$5:$J$100,3))</f>
        <v/>
      </c>
      <c r="H16" s="82" t="str">
        <f>IF(A16="","",VLOOKUP(A16,'①選手名簿（基礎情報）'!$A$5:$J$100,5))</f>
        <v/>
      </c>
      <c r="I16" s="83"/>
      <c r="J16" s="84"/>
      <c r="K16" s="79" t="str">
        <f>IF(A16="","",VLOOKUP(A16,'①選手名簿（基礎情報）'!$A$5:$J$100,6))</f>
        <v/>
      </c>
      <c r="L16" s="80"/>
      <c r="M16" s="80"/>
      <c r="N16" s="80"/>
      <c r="O16" s="80"/>
      <c r="P16" s="80"/>
      <c r="Q16" s="81"/>
    </row>
    <row r="17" spans="2:17" ht="30" customHeight="1" x14ac:dyDescent="0.15">
      <c r="B17" s="7">
        <v>8</v>
      </c>
      <c r="C17" s="85" t="str">
        <f>IF(A17="","",VLOOKUP(A17,'①選手名簿（基礎情報）'!$A$5:$J$100,2))</f>
        <v/>
      </c>
      <c r="D17" s="86"/>
      <c r="E17" s="86"/>
      <c r="F17" s="87"/>
      <c r="G17" s="51" t="str">
        <f>IF(A17="","",VLOOKUP(A17,'①選手名簿（基礎情報）'!$A$5:$J$100,3))</f>
        <v/>
      </c>
      <c r="H17" s="82" t="str">
        <f>IF(A17="","",VLOOKUP(A17,'①選手名簿（基礎情報）'!$A$5:$J$100,5))</f>
        <v/>
      </c>
      <c r="I17" s="83"/>
      <c r="J17" s="84"/>
      <c r="K17" s="79" t="str">
        <f>IF(A17="","",VLOOKUP(A17,'①選手名簿（基礎情報）'!$A$5:$J$100,6))</f>
        <v/>
      </c>
      <c r="L17" s="80"/>
      <c r="M17" s="80"/>
      <c r="N17" s="80"/>
      <c r="O17" s="80"/>
      <c r="P17" s="80"/>
      <c r="Q17" s="81"/>
    </row>
    <row r="18" spans="2:17" ht="30" customHeight="1" x14ac:dyDescent="0.15">
      <c r="B18" s="7">
        <v>9</v>
      </c>
      <c r="C18" s="85" t="str">
        <f>IF(A18="","",VLOOKUP(A18,'①選手名簿（基礎情報）'!$A$5:$J$100,2))</f>
        <v/>
      </c>
      <c r="D18" s="86"/>
      <c r="E18" s="86"/>
      <c r="F18" s="87"/>
      <c r="G18" s="51" t="str">
        <f>IF(A18="","",VLOOKUP(A18,'①選手名簿（基礎情報）'!$A$5:$J$100,3))</f>
        <v/>
      </c>
      <c r="H18" s="82" t="str">
        <f>IF(A18="","",VLOOKUP(A18,'①選手名簿（基礎情報）'!$A$5:$J$100,5))</f>
        <v/>
      </c>
      <c r="I18" s="83"/>
      <c r="J18" s="84"/>
      <c r="K18" s="79" t="str">
        <f>IF(A18="","",VLOOKUP(A18,'①選手名簿（基礎情報）'!$A$5:$J$100,6))</f>
        <v/>
      </c>
      <c r="L18" s="80"/>
      <c r="M18" s="80"/>
      <c r="N18" s="80"/>
      <c r="O18" s="80"/>
      <c r="P18" s="80"/>
      <c r="Q18" s="81"/>
    </row>
    <row r="19" spans="2:17" ht="30" customHeight="1" x14ac:dyDescent="0.15">
      <c r="B19" s="7">
        <v>10</v>
      </c>
      <c r="C19" s="85" t="str">
        <f>IF(A19="","",VLOOKUP(A19,'①選手名簿（基礎情報）'!$A$5:$J$100,2))</f>
        <v/>
      </c>
      <c r="D19" s="86"/>
      <c r="E19" s="86"/>
      <c r="F19" s="87"/>
      <c r="G19" s="51" t="str">
        <f>IF(A19="","",VLOOKUP(A19,'①選手名簿（基礎情報）'!$A$5:$J$100,3))</f>
        <v/>
      </c>
      <c r="H19" s="82" t="str">
        <f>IF(A19="","",VLOOKUP(A19,'①選手名簿（基礎情報）'!$A$5:$J$100,5))</f>
        <v/>
      </c>
      <c r="I19" s="83"/>
      <c r="J19" s="84"/>
      <c r="K19" s="79" t="str">
        <f>IF(A19="","",VLOOKUP(A19,'①選手名簿（基礎情報）'!$A$5:$J$100,6))</f>
        <v/>
      </c>
      <c r="L19" s="80"/>
      <c r="M19" s="80"/>
      <c r="N19" s="80"/>
      <c r="O19" s="80"/>
      <c r="P19" s="80"/>
      <c r="Q19" s="81"/>
    </row>
    <row r="20" spans="2:17" ht="30" customHeight="1" x14ac:dyDescent="0.15">
      <c r="B20" s="7">
        <v>11</v>
      </c>
      <c r="C20" s="85" t="str">
        <f>IF(A20="","",VLOOKUP(A20,'①選手名簿（基礎情報）'!$A$5:$J$100,2))</f>
        <v/>
      </c>
      <c r="D20" s="86"/>
      <c r="E20" s="86"/>
      <c r="F20" s="87"/>
      <c r="G20" s="51" t="str">
        <f>IF(A20="","",VLOOKUP(A20,'①選手名簿（基礎情報）'!$A$5:$J$100,3))</f>
        <v/>
      </c>
      <c r="H20" s="82" t="str">
        <f>IF(A20="","",VLOOKUP(A20,'①選手名簿（基礎情報）'!$A$5:$J$100,5))</f>
        <v/>
      </c>
      <c r="I20" s="83"/>
      <c r="J20" s="84"/>
      <c r="K20" s="79" t="str">
        <f>IF(A20="","",VLOOKUP(A20,'①選手名簿（基礎情報）'!$A$5:$J$100,6))</f>
        <v/>
      </c>
      <c r="L20" s="80"/>
      <c r="M20" s="80"/>
      <c r="N20" s="80"/>
      <c r="O20" s="80"/>
      <c r="P20" s="80"/>
      <c r="Q20" s="81"/>
    </row>
    <row r="21" spans="2:17" ht="30" customHeight="1" thickBot="1" x14ac:dyDescent="0.2">
      <c r="B21" s="18">
        <v>12</v>
      </c>
      <c r="C21" s="85" t="str">
        <f>IF(A21="","",VLOOKUP(A21,'①選手名簿（基礎情報）'!$A$5:$J$100,2))</f>
        <v/>
      </c>
      <c r="D21" s="86"/>
      <c r="E21" s="86"/>
      <c r="F21" s="87"/>
      <c r="G21" s="51" t="str">
        <f>IF(A21="","",VLOOKUP(A21,'①選手名簿（基礎情報）'!$A$5:$J$100,3))</f>
        <v/>
      </c>
      <c r="H21" s="82" t="str">
        <f>IF(A21="","",VLOOKUP(A21,'①選手名簿（基礎情報）'!$A$5:$J$100,5))</f>
        <v/>
      </c>
      <c r="I21" s="83"/>
      <c r="J21" s="84"/>
      <c r="K21" s="79" t="str">
        <f>IF(A21="","",VLOOKUP(A21,'①選手名簿（基礎情報）'!$A$5:$J$100,6))</f>
        <v/>
      </c>
      <c r="L21" s="80"/>
      <c r="M21" s="80"/>
      <c r="N21" s="80"/>
      <c r="O21" s="80"/>
      <c r="P21" s="80"/>
      <c r="Q21" s="81"/>
    </row>
    <row r="22" spans="2:17" ht="30" customHeight="1" x14ac:dyDescent="0.15">
      <c r="B22" s="19"/>
      <c r="C22" s="19"/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24" customHeight="1" x14ac:dyDescent="0.15">
      <c r="B23" s="3" t="s">
        <v>19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4" customHeight="1" x14ac:dyDescent="0.15">
      <c r="B24" s="3" t="s">
        <v>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4" customHeight="1" x14ac:dyDescent="0.15">
      <c r="B25" s="3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</sheetData>
  <sheetProtection formatCells="0"/>
  <mergeCells count="50">
    <mergeCell ref="A8:A9"/>
    <mergeCell ref="C20:F20"/>
    <mergeCell ref="H20:J20"/>
    <mergeCell ref="K20:Q20"/>
    <mergeCell ref="C21:F21"/>
    <mergeCell ref="H21:J21"/>
    <mergeCell ref="K21:Q21"/>
    <mergeCell ref="C18:F18"/>
    <mergeCell ref="H18:J18"/>
    <mergeCell ref="K18:Q18"/>
    <mergeCell ref="C19:F19"/>
    <mergeCell ref="H19:J19"/>
    <mergeCell ref="K19:Q19"/>
    <mergeCell ref="C16:F16"/>
    <mergeCell ref="H16:J16"/>
    <mergeCell ref="K16:Q16"/>
    <mergeCell ref="C17:F17"/>
    <mergeCell ref="H17:J17"/>
    <mergeCell ref="K17:Q17"/>
    <mergeCell ref="C14:F14"/>
    <mergeCell ref="H14:J14"/>
    <mergeCell ref="K14:Q14"/>
    <mergeCell ref="C15:F15"/>
    <mergeCell ref="H15:J15"/>
    <mergeCell ref="K15:Q15"/>
    <mergeCell ref="C12:F12"/>
    <mergeCell ref="H12:J12"/>
    <mergeCell ref="K12:Q12"/>
    <mergeCell ref="C13:F13"/>
    <mergeCell ref="H13:J13"/>
    <mergeCell ref="K13:Q13"/>
    <mergeCell ref="H10:J10"/>
    <mergeCell ref="K10:Q10"/>
    <mergeCell ref="C10:F10"/>
    <mergeCell ref="C11:F11"/>
    <mergeCell ref="H11:J11"/>
    <mergeCell ref="K11:Q11"/>
    <mergeCell ref="B1:Q1"/>
    <mergeCell ref="L8:Q8"/>
    <mergeCell ref="D8:I8"/>
    <mergeCell ref="C9:F9"/>
    <mergeCell ref="H9:J9"/>
    <mergeCell ref="K9:Q9"/>
    <mergeCell ref="J8:K8"/>
    <mergeCell ref="B8:C8"/>
    <mergeCell ref="B7:C7"/>
    <mergeCell ref="B6:C6"/>
    <mergeCell ref="O6:Q6"/>
    <mergeCell ref="D6:N6"/>
    <mergeCell ref="D7:Q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view="pageBreakPreview" topLeftCell="A11" zoomScaleNormal="100" zoomScaleSheetLayoutView="100" workbookViewId="0">
      <selection activeCell="I23" sqref="I23"/>
    </sheetView>
  </sheetViews>
  <sheetFormatPr defaultRowHeight="13.5" x14ac:dyDescent="0.15"/>
  <cols>
    <col min="1" max="1" width="16.875" style="46" customWidth="1"/>
    <col min="2" max="2" width="5.125" customWidth="1"/>
    <col min="3" max="3" width="5.75" customWidth="1"/>
    <col min="4" max="4" width="17.125" customWidth="1"/>
    <col min="5" max="5" width="12.5" customWidth="1"/>
    <col min="6" max="6" width="9.125" customWidth="1"/>
    <col min="7" max="7" width="24.5" customWidth="1"/>
    <col min="8" max="8" width="6.5" customWidth="1"/>
  </cols>
  <sheetData>
    <row r="1" spans="1:8" ht="46.5" customHeight="1" x14ac:dyDescent="0.15">
      <c r="B1" s="103" t="s">
        <v>82</v>
      </c>
      <c r="C1" s="103"/>
      <c r="D1" s="103"/>
      <c r="E1" s="103"/>
      <c r="F1" s="103"/>
      <c r="G1" s="103"/>
      <c r="H1" s="103"/>
    </row>
    <row r="2" spans="1:8" ht="21.75" customHeight="1" x14ac:dyDescent="0.15">
      <c r="B2" s="59" t="s">
        <v>41</v>
      </c>
      <c r="C2" s="59"/>
      <c r="D2" s="101" t="str">
        <f>IF('①選手名簿（基礎情報）'!A2="","",'①選手名簿（基礎情報）'!A2)</f>
        <v/>
      </c>
      <c r="E2" s="102"/>
      <c r="F2" s="13" t="s">
        <v>32</v>
      </c>
      <c r="G2" s="104" t="str">
        <f>IF('①選手名簿（基礎情報）'!G2="","",'①選手名簿（基礎情報）'!G2)</f>
        <v/>
      </c>
      <c r="H2" s="105"/>
    </row>
    <row r="3" spans="1:8" ht="21.75" customHeight="1" x14ac:dyDescent="0.15">
      <c r="B3" s="59" t="s">
        <v>42</v>
      </c>
      <c r="C3" s="59"/>
      <c r="D3" s="101" t="str">
        <f>IF('①選手名簿（基礎情報）'!E2="","",'①選手名簿（基礎情報）'!E2)</f>
        <v/>
      </c>
      <c r="E3" s="102"/>
      <c r="F3" s="13" t="s">
        <v>33</v>
      </c>
      <c r="G3" s="104" t="str">
        <f>IF('①選手名簿（基礎情報）'!H2="","",'①選手名簿（基礎情報）'!H2)</f>
        <v/>
      </c>
      <c r="H3" s="105"/>
    </row>
    <row r="4" spans="1:8" ht="21.75" customHeight="1" x14ac:dyDescent="0.15">
      <c r="A4" s="88" t="s">
        <v>63</v>
      </c>
      <c r="B4" s="59" t="s">
        <v>40</v>
      </c>
      <c r="C4" s="59"/>
      <c r="D4" s="104" t="str">
        <f>IF('①選手名簿（基礎情報）'!I2="","",'①選手名簿（基礎情報）'!I2)</f>
        <v/>
      </c>
      <c r="E4" s="105"/>
      <c r="F4" s="13" t="s">
        <v>17</v>
      </c>
      <c r="G4" s="104" t="str">
        <f>IF('①選手名簿（基礎情報）'!J2="","",'①選手名簿（基礎情報）'!J2)</f>
        <v/>
      </c>
      <c r="H4" s="105"/>
    </row>
    <row r="5" spans="1:8" ht="21.75" customHeight="1" x14ac:dyDescent="0.15">
      <c r="A5" s="89"/>
      <c r="B5" s="13" t="s">
        <v>30</v>
      </c>
      <c r="C5" s="13" t="s">
        <v>31</v>
      </c>
      <c r="D5" s="13" t="s">
        <v>39</v>
      </c>
      <c r="E5" s="13" t="s">
        <v>3</v>
      </c>
      <c r="F5" s="104" t="s">
        <v>38</v>
      </c>
      <c r="G5" s="105"/>
      <c r="H5" s="13" t="s">
        <v>2</v>
      </c>
    </row>
    <row r="6" spans="1:8" ht="25.5" customHeight="1" x14ac:dyDescent="0.15">
      <c r="B6" s="13">
        <v>1</v>
      </c>
      <c r="C6" s="13">
        <v>1</v>
      </c>
      <c r="D6" s="13" t="str">
        <f>IF('①選手名簿（基礎情報）'!B6="","",IF(A6="","",VLOOKUP(A6,'①選手名簿（基礎情報）'!$A$5:$J$100,2)))</f>
        <v/>
      </c>
      <c r="E6" s="29" t="str">
        <f>IF('①選手名簿（基礎情報）'!E5="","",IF(A6="","",VLOOKUP(A6,'①選手名簿（基礎情報）'!$A$5:$J$100,5)))</f>
        <v/>
      </c>
      <c r="F6" s="101" t="str">
        <f>IF('①選手名簿（基礎情報）'!F5="","",IF(A6="","",VLOOKUP(A6,'①選手名簿（基礎情報）'!$A$5:$J$100,6)))</f>
        <v/>
      </c>
      <c r="G6" s="102"/>
      <c r="H6" s="13" t="str">
        <f>IF('①選手名簿（基礎情報）'!C5="","",IF(A6="","",VLOOKUP(A6,'①選手名簿（基礎情報）'!$A$5:$J$100,3)))</f>
        <v/>
      </c>
    </row>
    <row r="7" spans="1:8" ht="25.5" customHeight="1" x14ac:dyDescent="0.15">
      <c r="B7" s="13">
        <v>2</v>
      </c>
      <c r="C7" s="13">
        <v>2</v>
      </c>
      <c r="D7" s="50" t="str">
        <f>IF('①選手名簿（基礎情報）'!B7="","",IF(A7="","",VLOOKUP(A7,'①選手名簿（基礎情報）'!$A$5:$J$100,2)))</f>
        <v/>
      </c>
      <c r="E7" s="29" t="str">
        <f>IF('①選手名簿（基礎情報）'!E6="","",IF(A7="","",VLOOKUP(A7,'①選手名簿（基礎情報）'!$A$5:$J$100,5)))</f>
        <v/>
      </c>
      <c r="F7" s="101" t="str">
        <f>IF('①選手名簿（基礎情報）'!F6="","",IF(A7="","",VLOOKUP(A7,'①選手名簿（基礎情報）'!$A$5:$J$100,6)))</f>
        <v/>
      </c>
      <c r="G7" s="102"/>
      <c r="H7" s="50" t="str">
        <f>IF('①選手名簿（基礎情報）'!C6="","",IF(A7="","",VLOOKUP(A7,'①選手名簿（基礎情報）'!$A$5:$J$100,3)))</f>
        <v/>
      </c>
    </row>
    <row r="8" spans="1:8" ht="25.5" customHeight="1" x14ac:dyDescent="0.15">
      <c r="B8" s="13">
        <v>3</v>
      </c>
      <c r="C8" s="13">
        <v>3</v>
      </c>
      <c r="D8" s="50" t="str">
        <f>IF('①選手名簿（基礎情報）'!B8="","",IF(A8="","",VLOOKUP(A8,'①選手名簿（基礎情報）'!$A$5:$J$100,2)))</f>
        <v/>
      </c>
      <c r="E8" s="29" t="str">
        <f>IF('①選手名簿（基礎情報）'!E7="","",IF(A8="","",VLOOKUP(A8,'①選手名簿（基礎情報）'!$A$5:$J$100,5)))</f>
        <v/>
      </c>
      <c r="F8" s="101" t="str">
        <f>IF('①選手名簿（基礎情報）'!F7="","",IF(A8="","",VLOOKUP(A8,'①選手名簿（基礎情報）'!$A$5:$J$100,6)))</f>
        <v/>
      </c>
      <c r="G8" s="102"/>
      <c r="H8" s="50" t="str">
        <f>IF('①選手名簿（基礎情報）'!C7="","",IF(A8="","",VLOOKUP(A8,'①選手名簿（基礎情報）'!$A$5:$J$100,3)))</f>
        <v/>
      </c>
    </row>
    <row r="9" spans="1:8" ht="25.5" customHeight="1" x14ac:dyDescent="0.15">
      <c r="B9" s="13">
        <v>4</v>
      </c>
      <c r="C9" s="13">
        <v>4</v>
      </c>
      <c r="D9" s="50" t="str">
        <f>IF('①選手名簿（基礎情報）'!B9="","",IF(A9="","",VLOOKUP(A9,'①選手名簿（基礎情報）'!$A$5:$J$100,2)))</f>
        <v/>
      </c>
      <c r="E9" s="29" t="str">
        <f>IF('①選手名簿（基礎情報）'!E8="","",IF(A9="","",VLOOKUP(A9,'①選手名簿（基礎情報）'!$A$5:$J$100,5)))</f>
        <v/>
      </c>
      <c r="F9" s="101" t="str">
        <f>IF('①選手名簿（基礎情報）'!F8="","",IF(A9="","",VLOOKUP(A9,'①選手名簿（基礎情報）'!$A$5:$J$100,6)))</f>
        <v/>
      </c>
      <c r="G9" s="102"/>
      <c r="H9" s="50" t="str">
        <f>IF('①選手名簿（基礎情報）'!C8="","",IF(A9="","",VLOOKUP(A9,'①選手名簿（基礎情報）'!$A$5:$J$100,3)))</f>
        <v/>
      </c>
    </row>
    <row r="10" spans="1:8" ht="25.5" customHeight="1" x14ac:dyDescent="0.15">
      <c r="B10" s="13">
        <v>5</v>
      </c>
      <c r="C10" s="13">
        <v>5</v>
      </c>
      <c r="D10" s="50" t="str">
        <f>IF('①選手名簿（基礎情報）'!B10="","",IF(A10="","",VLOOKUP(A10,'①選手名簿（基礎情報）'!$A$5:$J$100,2)))</f>
        <v/>
      </c>
      <c r="E10" s="29" t="str">
        <f>IF('①選手名簿（基礎情報）'!E9="","",IF(A10="","",VLOOKUP(A10,'①選手名簿（基礎情報）'!$A$5:$J$100,5)))</f>
        <v/>
      </c>
      <c r="F10" s="101" t="str">
        <f>IF('①選手名簿（基礎情報）'!F9="","",IF(A10="","",VLOOKUP(A10,'①選手名簿（基礎情報）'!$A$5:$J$100,6)))</f>
        <v/>
      </c>
      <c r="G10" s="102"/>
      <c r="H10" s="50" t="str">
        <f>IF('①選手名簿（基礎情報）'!C9="","",IF(A10="","",VLOOKUP(A10,'①選手名簿（基礎情報）'!$A$5:$J$100,3)))</f>
        <v/>
      </c>
    </row>
    <row r="11" spans="1:8" ht="25.5" customHeight="1" x14ac:dyDescent="0.15">
      <c r="B11" s="13">
        <v>6</v>
      </c>
      <c r="C11" s="13">
        <v>6</v>
      </c>
      <c r="D11" s="50" t="str">
        <f>IF('①選手名簿（基礎情報）'!B11="","",IF(A11="","",VLOOKUP(A11,'①選手名簿（基礎情報）'!$A$5:$J$100,2)))</f>
        <v/>
      </c>
      <c r="E11" s="29" t="str">
        <f>IF('①選手名簿（基礎情報）'!E10="","",IF(A11="","",VLOOKUP(A11,'①選手名簿（基礎情報）'!$A$5:$J$100,5)))</f>
        <v/>
      </c>
      <c r="F11" s="101" t="str">
        <f>IF('①選手名簿（基礎情報）'!F10="","",IF(A11="","",VLOOKUP(A11,'①選手名簿（基礎情報）'!$A$5:$J$100,6)))</f>
        <v/>
      </c>
      <c r="G11" s="102"/>
      <c r="H11" s="50" t="str">
        <f>IF('①選手名簿（基礎情報）'!C10="","",IF(A11="","",VLOOKUP(A11,'①選手名簿（基礎情報）'!$A$5:$J$100,3)))</f>
        <v/>
      </c>
    </row>
    <row r="12" spans="1:8" ht="25.5" customHeight="1" x14ac:dyDescent="0.15">
      <c r="B12" s="13">
        <v>7</v>
      </c>
      <c r="C12" s="13">
        <v>7</v>
      </c>
      <c r="D12" s="50" t="str">
        <f>IF('①選手名簿（基礎情報）'!B12="","",IF(A12="","",VLOOKUP(A12,'①選手名簿（基礎情報）'!$A$5:$J$100,2)))</f>
        <v/>
      </c>
      <c r="E12" s="29" t="str">
        <f>IF('①選手名簿（基礎情報）'!E11="","",IF(A12="","",VLOOKUP(A12,'①選手名簿（基礎情報）'!$A$5:$J$100,5)))</f>
        <v/>
      </c>
      <c r="F12" s="101" t="str">
        <f>IF('①選手名簿（基礎情報）'!F11="","",IF(A12="","",VLOOKUP(A12,'①選手名簿（基礎情報）'!$A$5:$J$100,6)))</f>
        <v/>
      </c>
      <c r="G12" s="102"/>
      <c r="H12" s="50" t="str">
        <f>IF('①選手名簿（基礎情報）'!C11="","",IF(A12="","",VLOOKUP(A12,'①選手名簿（基礎情報）'!$A$5:$J$100,3)))</f>
        <v/>
      </c>
    </row>
    <row r="13" spans="1:8" ht="25.5" customHeight="1" x14ac:dyDescent="0.15">
      <c r="B13" s="13">
        <v>8</v>
      </c>
      <c r="C13" s="13">
        <v>8</v>
      </c>
      <c r="D13" s="50" t="str">
        <f>IF('①選手名簿（基礎情報）'!B13="","",IF(A13="","",VLOOKUP(A13,'①選手名簿（基礎情報）'!$A$5:$J$100,2)))</f>
        <v/>
      </c>
      <c r="E13" s="29" t="str">
        <f>IF('①選手名簿（基礎情報）'!E12="","",IF(A13="","",VLOOKUP(A13,'①選手名簿（基礎情報）'!$A$5:$J$100,5)))</f>
        <v/>
      </c>
      <c r="F13" s="101" t="str">
        <f>IF('①選手名簿（基礎情報）'!F12="","",IF(A13="","",VLOOKUP(A13,'①選手名簿（基礎情報）'!$A$5:$J$100,6)))</f>
        <v/>
      </c>
      <c r="G13" s="102"/>
      <c r="H13" s="50" t="str">
        <f>IF('①選手名簿（基礎情報）'!C12="","",IF(A13="","",VLOOKUP(A13,'①選手名簿（基礎情報）'!$A$5:$J$100,3)))</f>
        <v/>
      </c>
    </row>
    <row r="14" spans="1:8" ht="25.5" customHeight="1" x14ac:dyDescent="0.15">
      <c r="B14" s="13">
        <v>9</v>
      </c>
      <c r="C14" s="13">
        <v>9</v>
      </c>
      <c r="D14" s="50" t="str">
        <f>IF('①選手名簿（基礎情報）'!B14="","",IF(A14="","",VLOOKUP(A14,'①選手名簿（基礎情報）'!$A$5:$J$100,2)))</f>
        <v/>
      </c>
      <c r="E14" s="29" t="str">
        <f>IF('①選手名簿（基礎情報）'!E13="","",IF(A14="","",VLOOKUP(A14,'①選手名簿（基礎情報）'!$A$5:$J$100,5)))</f>
        <v/>
      </c>
      <c r="F14" s="101" t="str">
        <f>IF('①選手名簿（基礎情報）'!F13="","",IF(A14="","",VLOOKUP(A14,'①選手名簿（基礎情報）'!$A$5:$J$100,6)))</f>
        <v/>
      </c>
      <c r="G14" s="102"/>
      <c r="H14" s="50" t="str">
        <f>IF('①選手名簿（基礎情報）'!C13="","",IF(A14="","",VLOOKUP(A14,'①選手名簿（基礎情報）'!$A$5:$J$100,3)))</f>
        <v/>
      </c>
    </row>
    <row r="15" spans="1:8" ht="25.5" customHeight="1" x14ac:dyDescent="0.15">
      <c r="B15" s="13">
        <v>10</v>
      </c>
      <c r="C15" s="13">
        <v>10</v>
      </c>
      <c r="D15" s="50" t="str">
        <f>IF('①選手名簿（基礎情報）'!B15="","",IF(A15="","",VLOOKUP(A15,'①選手名簿（基礎情報）'!$A$5:$J$100,2)))</f>
        <v/>
      </c>
      <c r="E15" s="29" t="str">
        <f>IF('①選手名簿（基礎情報）'!E14="","",IF(A15="","",VLOOKUP(A15,'①選手名簿（基礎情報）'!$A$5:$J$100,5)))</f>
        <v/>
      </c>
      <c r="F15" s="101" t="str">
        <f>IF('①選手名簿（基礎情報）'!F14="","",IF(A15="","",VLOOKUP(A15,'①選手名簿（基礎情報）'!$A$5:$J$100,6)))</f>
        <v/>
      </c>
      <c r="G15" s="102"/>
      <c r="H15" s="50" t="str">
        <f>IF('①選手名簿（基礎情報）'!C14="","",IF(A15="","",VLOOKUP(A15,'①選手名簿（基礎情報）'!$A$5:$J$100,3)))</f>
        <v/>
      </c>
    </row>
    <row r="16" spans="1:8" ht="25.5" customHeight="1" x14ac:dyDescent="0.15">
      <c r="B16" s="13">
        <v>11</v>
      </c>
      <c r="C16" s="13">
        <v>11</v>
      </c>
      <c r="D16" s="50" t="str">
        <f>IF('①選手名簿（基礎情報）'!B16="","",IF(A16="","",VLOOKUP(A16,'①選手名簿（基礎情報）'!$A$5:$J$100,2)))</f>
        <v/>
      </c>
      <c r="E16" s="29" t="str">
        <f>IF('①選手名簿（基礎情報）'!E15="","",IF(A16="","",VLOOKUP(A16,'①選手名簿（基礎情報）'!$A$5:$J$100,5)))</f>
        <v/>
      </c>
      <c r="F16" s="101" t="str">
        <f>IF('①選手名簿（基礎情報）'!F15="","",IF(A16="","",VLOOKUP(A16,'①選手名簿（基礎情報）'!$A$5:$J$100,6)))</f>
        <v/>
      </c>
      <c r="G16" s="102"/>
      <c r="H16" s="50" t="str">
        <f>IF('①選手名簿（基礎情報）'!C15="","",IF(A16="","",VLOOKUP(A16,'①選手名簿（基礎情報）'!$A$5:$J$100,3)))</f>
        <v/>
      </c>
    </row>
    <row r="17" spans="2:8" ht="25.5" customHeight="1" x14ac:dyDescent="0.15">
      <c r="B17" s="13">
        <v>12</v>
      </c>
      <c r="C17" s="13">
        <v>12</v>
      </c>
      <c r="D17" s="50" t="str">
        <f>IF('①選手名簿（基礎情報）'!B17="","",IF(A17="","",VLOOKUP(A17,'①選手名簿（基礎情報）'!$A$5:$J$100,2)))</f>
        <v/>
      </c>
      <c r="E17" s="29" t="str">
        <f>IF('①選手名簿（基礎情報）'!E16="","",IF(A17="","",VLOOKUP(A17,'①選手名簿（基礎情報）'!$A$5:$J$100,5)))</f>
        <v/>
      </c>
      <c r="F17" s="101" t="str">
        <f>IF('①選手名簿（基礎情報）'!F16="","",IF(A17="","",VLOOKUP(A17,'①選手名簿（基礎情報）'!$A$5:$J$100,6)))</f>
        <v/>
      </c>
      <c r="G17" s="102"/>
      <c r="H17" s="50" t="str">
        <f>IF('①選手名簿（基礎情報）'!C16="","",IF(A17="","",VLOOKUP(A17,'①選手名簿（基礎情報）'!$A$5:$J$100,3)))</f>
        <v/>
      </c>
    </row>
    <row r="18" spans="2:8" ht="21.75" customHeight="1" x14ac:dyDescent="0.15">
      <c r="B18" s="95" t="s">
        <v>43</v>
      </c>
      <c r="C18" s="96"/>
      <c r="D18" s="96"/>
      <c r="E18" s="96"/>
      <c r="F18" s="96"/>
      <c r="G18" s="96"/>
      <c r="H18" s="97"/>
    </row>
    <row r="19" spans="2:8" ht="21.75" customHeight="1" x14ac:dyDescent="0.15">
      <c r="B19" s="43"/>
      <c r="C19" s="98" t="s">
        <v>88</v>
      </c>
      <c r="D19" s="98"/>
      <c r="E19" s="98"/>
      <c r="F19" s="44"/>
      <c r="G19" s="44"/>
      <c r="H19" s="45"/>
    </row>
    <row r="20" spans="2:8" ht="21.75" customHeight="1" x14ac:dyDescent="0.15">
      <c r="B20" s="30" t="s">
        <v>61</v>
      </c>
      <c r="C20" s="100" t="s">
        <v>62</v>
      </c>
      <c r="D20" s="100"/>
      <c r="E20" s="100"/>
      <c r="F20" s="31"/>
      <c r="G20" s="31"/>
      <c r="H20" s="42"/>
    </row>
    <row r="21" spans="2:8" ht="21.75" customHeight="1" x14ac:dyDescent="0.15">
      <c r="B21" s="91"/>
      <c r="C21" s="92"/>
      <c r="D21" s="92"/>
      <c r="E21" s="92"/>
      <c r="F21" s="92"/>
      <c r="G21" s="92"/>
      <c r="H21" s="93"/>
    </row>
    <row r="22" spans="2:8" ht="21.75" customHeight="1" x14ac:dyDescent="0.15">
      <c r="B22" s="30"/>
      <c r="C22" s="31"/>
      <c r="D22" s="31"/>
      <c r="E22" s="33" t="s">
        <v>15</v>
      </c>
      <c r="F22" s="92" t="str">
        <f>IF('①選手名簿（基礎情報）'!A2="","",'①選手名簿（基礎情報）'!A2)</f>
        <v/>
      </c>
      <c r="G22" s="92"/>
      <c r="H22" s="32"/>
    </row>
    <row r="23" spans="2:8" ht="21.75" customHeight="1" x14ac:dyDescent="0.15">
      <c r="B23" s="30"/>
      <c r="C23" s="31"/>
      <c r="D23" s="31"/>
      <c r="E23" s="33" t="s">
        <v>44</v>
      </c>
      <c r="F23" s="92" t="str">
        <f>IF('①選手名簿（基礎情報）'!M2="","",'①選手名簿（基礎情報）'!M2)</f>
        <v/>
      </c>
      <c r="G23" s="92"/>
      <c r="H23" s="32"/>
    </row>
    <row r="24" spans="2:8" ht="21.75" customHeight="1" x14ac:dyDescent="0.15">
      <c r="B24" s="26"/>
      <c r="C24" s="27"/>
      <c r="D24" s="27"/>
      <c r="E24" s="27"/>
      <c r="F24" s="27"/>
      <c r="G24" s="27"/>
      <c r="H24" s="28"/>
    </row>
    <row r="25" spans="2:8" x14ac:dyDescent="0.15">
      <c r="B25" s="25"/>
      <c r="C25" s="25"/>
      <c r="D25" s="25"/>
      <c r="E25" s="25"/>
      <c r="F25" s="25"/>
      <c r="G25" s="25"/>
      <c r="H25" s="25"/>
    </row>
    <row r="26" spans="2:8" x14ac:dyDescent="0.15">
      <c r="B26" s="24" t="s">
        <v>34</v>
      </c>
      <c r="C26" s="94" t="s">
        <v>35</v>
      </c>
      <c r="D26" s="94"/>
      <c r="E26" s="94"/>
      <c r="F26" s="94"/>
      <c r="G26" s="94"/>
      <c r="H26" s="94"/>
    </row>
    <row r="27" spans="2:8" x14ac:dyDescent="0.15">
      <c r="B27" s="24"/>
      <c r="C27" s="94"/>
      <c r="D27" s="94"/>
      <c r="E27" s="94"/>
      <c r="F27" s="94"/>
      <c r="G27" s="94"/>
      <c r="H27" s="94"/>
    </row>
    <row r="28" spans="2:8" x14ac:dyDescent="0.15">
      <c r="B28" s="24" t="s">
        <v>34</v>
      </c>
      <c r="C28" s="90" t="s">
        <v>36</v>
      </c>
      <c r="D28" s="90"/>
      <c r="E28" s="90"/>
      <c r="F28" s="90"/>
      <c r="G28" s="90"/>
      <c r="H28" s="90"/>
    </row>
    <row r="29" spans="2:8" x14ac:dyDescent="0.15">
      <c r="B29" s="24" t="s">
        <v>34</v>
      </c>
      <c r="C29" s="99" t="s">
        <v>37</v>
      </c>
      <c r="D29" s="99"/>
      <c r="E29" s="99"/>
      <c r="F29" s="99"/>
      <c r="G29" s="99"/>
      <c r="H29" s="99"/>
    </row>
    <row r="30" spans="2:8" x14ac:dyDescent="0.15">
      <c r="B30" s="24"/>
      <c r="C30" s="90" t="s">
        <v>71</v>
      </c>
      <c r="D30" s="90"/>
      <c r="E30" s="90"/>
      <c r="F30" s="90"/>
      <c r="G30" s="90"/>
      <c r="H30" s="90"/>
    </row>
    <row r="31" spans="2:8" x14ac:dyDescent="0.15">
      <c r="B31" s="24" t="s">
        <v>85</v>
      </c>
      <c r="C31" s="90" t="s">
        <v>86</v>
      </c>
      <c r="D31" s="90"/>
      <c r="E31" s="90"/>
      <c r="F31" s="90"/>
      <c r="G31" s="90"/>
      <c r="H31" s="90"/>
    </row>
    <row r="32" spans="2:8" x14ac:dyDescent="0.15">
      <c r="B32" s="24" t="s">
        <v>34</v>
      </c>
      <c r="C32" s="90" t="s">
        <v>87</v>
      </c>
      <c r="D32" s="90"/>
      <c r="E32" s="90"/>
      <c r="F32" s="90"/>
      <c r="G32" s="90"/>
      <c r="H32" s="90"/>
    </row>
  </sheetData>
  <sheetProtection formatCells="0"/>
  <mergeCells count="36">
    <mergeCell ref="A4:A5"/>
    <mergeCell ref="F7:G7"/>
    <mergeCell ref="B1:H1"/>
    <mergeCell ref="B2:C2"/>
    <mergeCell ref="D2:E2"/>
    <mergeCell ref="G2:H2"/>
    <mergeCell ref="B3:C3"/>
    <mergeCell ref="D3:E3"/>
    <mergeCell ref="G3:H3"/>
    <mergeCell ref="B4:C4"/>
    <mergeCell ref="D4:E4"/>
    <mergeCell ref="G4:H4"/>
    <mergeCell ref="F5:G5"/>
    <mergeCell ref="F6:G6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B18:H18"/>
    <mergeCell ref="C19:E19"/>
    <mergeCell ref="C29:H29"/>
    <mergeCell ref="C30:H30"/>
    <mergeCell ref="C31:H31"/>
    <mergeCell ref="C20:E20"/>
    <mergeCell ref="C32:H32"/>
    <mergeCell ref="B21:H21"/>
    <mergeCell ref="F22:G22"/>
    <mergeCell ref="F23:G23"/>
    <mergeCell ref="C26:H27"/>
    <mergeCell ref="C28:H28"/>
  </mergeCells>
  <phoneticPr fontId="1"/>
  <pageMargins left="0.70866141732283472" right="0.51181102362204722" top="0.74803149606299213" bottom="0.74803149606299213" header="0.31496062992125984" footer="0.31496062992125984"/>
  <pageSetup paperSize="9" scale="11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8"/>
  <sheetViews>
    <sheetView view="pageBreakPreview" topLeftCell="B1" zoomScaleNormal="100" zoomScaleSheetLayoutView="100" workbookViewId="0">
      <selection activeCell="F11" sqref="F11:M11"/>
    </sheetView>
  </sheetViews>
  <sheetFormatPr defaultRowHeight="13.5" x14ac:dyDescent="0.15"/>
  <cols>
    <col min="1" max="1" width="15.625" hidden="1" customWidth="1"/>
    <col min="2" max="9" width="3.375" customWidth="1"/>
    <col min="10" max="10" width="4.875" customWidth="1"/>
    <col min="11" max="15" width="3.375" customWidth="1"/>
    <col min="16" max="16" width="5.875" customWidth="1"/>
    <col min="17" max="39" width="3.375" customWidth="1"/>
    <col min="40" max="67" width="1.875" customWidth="1"/>
  </cols>
  <sheetData>
    <row r="1" spans="1:29" s="47" customFormat="1" ht="24.75" customHeight="1" x14ac:dyDescent="0.15">
      <c r="B1" s="106" t="s">
        <v>76</v>
      </c>
      <c r="C1" s="107"/>
      <c r="D1" s="107" t="str">
        <f>IF('①選手名簿（基礎情報）'!A2="","",'①選手名簿（基礎情報）'!A2)</f>
        <v/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29" s="47" customFormat="1" ht="24.75" customHeight="1" x14ac:dyDescent="0.15">
      <c r="A2" s="113" t="s">
        <v>63</v>
      </c>
      <c r="B2" s="109" t="s">
        <v>16</v>
      </c>
      <c r="C2" s="110"/>
      <c r="D2" s="110" t="str">
        <f>IF('①選手名簿（基礎情報）'!I2="","",'①選手名簿（基礎情報）'!I2)</f>
        <v/>
      </c>
      <c r="E2" s="110"/>
      <c r="F2" s="110"/>
      <c r="G2" s="110"/>
      <c r="H2" s="110"/>
      <c r="I2" s="110"/>
      <c r="J2" s="110" t="s">
        <v>77</v>
      </c>
      <c r="K2" s="110"/>
      <c r="L2" s="110" t="str">
        <f>IF('①選手名簿（基礎情報）'!J2="","",'①選手名簿（基礎情報）'!J2)</f>
        <v/>
      </c>
      <c r="M2" s="110"/>
      <c r="N2" s="110"/>
      <c r="O2" s="110"/>
      <c r="P2" s="110"/>
      <c r="Q2" s="111"/>
      <c r="S2" s="112" t="s">
        <v>78</v>
      </c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47" customFormat="1" ht="24.75" customHeight="1" x14ac:dyDescent="0.15">
      <c r="A3" s="114"/>
      <c r="B3" s="109" t="s">
        <v>29</v>
      </c>
      <c r="C3" s="110"/>
      <c r="D3" s="110" t="s">
        <v>31</v>
      </c>
      <c r="E3" s="110"/>
      <c r="F3" s="110" t="s">
        <v>72</v>
      </c>
      <c r="G3" s="110"/>
      <c r="H3" s="110"/>
      <c r="I3" s="110"/>
      <c r="J3" s="110"/>
      <c r="K3" s="110"/>
      <c r="L3" s="110"/>
      <c r="M3" s="110"/>
      <c r="N3" s="110" t="s">
        <v>2</v>
      </c>
      <c r="O3" s="110"/>
      <c r="P3" s="110" t="s">
        <v>5</v>
      </c>
      <c r="Q3" s="111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4" spans="1:29" s="47" customFormat="1" ht="24.75" customHeight="1" x14ac:dyDescent="0.15">
      <c r="A4" s="47" t="str">
        <f>IF('③－１山匝大会申込書'!A6="","",'③－１山匝大会申込書'!A6)</f>
        <v/>
      </c>
      <c r="B4" s="109">
        <v>1</v>
      </c>
      <c r="C4" s="110"/>
      <c r="D4" s="110" t="str">
        <f>IF(A4="","",1)</f>
        <v/>
      </c>
      <c r="E4" s="110"/>
      <c r="F4" s="110" t="str">
        <f>IF(A4="","",VLOOKUP(A4,'①選手名簿（基礎情報）'!$A$5:$J$100,2))</f>
        <v/>
      </c>
      <c r="G4" s="110"/>
      <c r="H4" s="110"/>
      <c r="I4" s="110"/>
      <c r="J4" s="110"/>
      <c r="K4" s="110"/>
      <c r="L4" s="110"/>
      <c r="M4" s="110"/>
      <c r="N4" s="110" t="str">
        <f>IF(A4="","",VLOOKUP(A4,'①選手名簿（基礎情報）'!$A$5:$J$100,3))</f>
        <v/>
      </c>
      <c r="O4" s="110"/>
      <c r="P4" s="110" t="str">
        <f>IF(A4="","",VLOOKUP(A4,'①選手名簿（基礎情報）'!$A$5:$J$100,9))</f>
        <v/>
      </c>
      <c r="Q4" s="111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47" customFormat="1" ht="24.75" customHeight="1" x14ac:dyDescent="0.15">
      <c r="A5" s="47" t="str">
        <f>IF('③－１山匝大会申込書'!A7="","",'③－１山匝大会申込書'!A7)</f>
        <v/>
      </c>
      <c r="B5" s="109">
        <v>2</v>
      </c>
      <c r="C5" s="110"/>
      <c r="D5" s="110" t="str">
        <f>IF(A5="","",2)</f>
        <v/>
      </c>
      <c r="E5" s="110"/>
      <c r="F5" s="110" t="str">
        <f>IF(A5="","",VLOOKUP(A5,'①選手名簿（基礎情報）'!$A$5:$J$100,2))</f>
        <v/>
      </c>
      <c r="G5" s="110"/>
      <c r="H5" s="110"/>
      <c r="I5" s="110"/>
      <c r="J5" s="110"/>
      <c r="K5" s="110"/>
      <c r="L5" s="110"/>
      <c r="M5" s="110"/>
      <c r="N5" s="110" t="str">
        <f>IF(A5="","",VLOOKUP(A5,'①選手名簿（基礎情報）'!$A$5:$J$100,3))</f>
        <v/>
      </c>
      <c r="O5" s="110"/>
      <c r="P5" s="110" t="str">
        <f>IF(A5="","",VLOOKUP(A5,'①選手名簿（基礎情報）'!$A$5:$J$100,9))</f>
        <v/>
      </c>
      <c r="Q5" s="111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s="47" customFormat="1" ht="24.75" customHeight="1" x14ac:dyDescent="0.15">
      <c r="A6" s="47" t="str">
        <f>IF('③－１山匝大会申込書'!A8="","",'③－１山匝大会申込書'!A8)</f>
        <v/>
      </c>
      <c r="B6" s="109">
        <v>3</v>
      </c>
      <c r="C6" s="110"/>
      <c r="D6" s="110" t="str">
        <f>IF(A6="","",3)</f>
        <v/>
      </c>
      <c r="E6" s="110"/>
      <c r="F6" s="110" t="str">
        <f>IF(A6="","",VLOOKUP(A6,'①選手名簿（基礎情報）'!$A$5:$J$100,2))</f>
        <v/>
      </c>
      <c r="G6" s="110"/>
      <c r="H6" s="110"/>
      <c r="I6" s="110"/>
      <c r="J6" s="110"/>
      <c r="K6" s="110"/>
      <c r="L6" s="110"/>
      <c r="M6" s="110"/>
      <c r="N6" s="110" t="str">
        <f>IF(A6="","",VLOOKUP(A6,'①選手名簿（基礎情報）'!$A$5:$J$100,3))</f>
        <v/>
      </c>
      <c r="O6" s="110"/>
      <c r="P6" s="110" t="str">
        <f>IF(A6="","",VLOOKUP(A6,'①選手名簿（基礎情報）'!$A$5:$J$100,9))</f>
        <v/>
      </c>
      <c r="Q6" s="111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 s="47" customFormat="1" ht="24.75" customHeight="1" x14ac:dyDescent="0.15">
      <c r="A7" s="47" t="str">
        <f>IF('③－１山匝大会申込書'!A9="","",'③－１山匝大会申込書'!A9)</f>
        <v/>
      </c>
      <c r="B7" s="109">
        <v>4</v>
      </c>
      <c r="C7" s="110"/>
      <c r="D7" s="110" t="str">
        <f>IF(A7="","",4)</f>
        <v/>
      </c>
      <c r="E7" s="110"/>
      <c r="F7" s="110" t="str">
        <f>IF(A7="","",VLOOKUP(A7,'①選手名簿（基礎情報）'!$A$5:$J$100,2))</f>
        <v/>
      </c>
      <c r="G7" s="110"/>
      <c r="H7" s="110"/>
      <c r="I7" s="110"/>
      <c r="J7" s="110"/>
      <c r="K7" s="110"/>
      <c r="L7" s="110"/>
      <c r="M7" s="110"/>
      <c r="N7" s="110" t="str">
        <f>IF(A7="","",VLOOKUP(A7,'①選手名簿（基礎情報）'!$A$5:$J$100,3))</f>
        <v/>
      </c>
      <c r="O7" s="110"/>
      <c r="P7" s="110" t="str">
        <f>IF(A7="","",VLOOKUP(A7,'①選手名簿（基礎情報）'!$A$5:$J$100,9))</f>
        <v/>
      </c>
      <c r="Q7" s="111"/>
    </row>
    <row r="8" spans="1:29" s="47" customFormat="1" ht="24.75" customHeight="1" x14ac:dyDescent="0.15">
      <c r="A8" s="47" t="str">
        <f>IF('③－１山匝大会申込書'!A10="","",'③－１山匝大会申込書'!A10)</f>
        <v/>
      </c>
      <c r="B8" s="109">
        <v>5</v>
      </c>
      <c r="C8" s="110"/>
      <c r="D8" s="110" t="str">
        <f>IF(A8="","",5)</f>
        <v/>
      </c>
      <c r="E8" s="110"/>
      <c r="F8" s="110" t="str">
        <f>IF(A8="","",VLOOKUP(A8,'①選手名簿（基礎情報）'!$A$5:$J$100,2))</f>
        <v/>
      </c>
      <c r="G8" s="110"/>
      <c r="H8" s="110"/>
      <c r="I8" s="110"/>
      <c r="J8" s="110"/>
      <c r="K8" s="110"/>
      <c r="L8" s="110"/>
      <c r="M8" s="110"/>
      <c r="N8" s="110" t="str">
        <f>IF(A8="","",VLOOKUP(A8,'①選手名簿（基礎情報）'!$A$5:$J$100,3))</f>
        <v/>
      </c>
      <c r="O8" s="110"/>
      <c r="P8" s="110" t="str">
        <f>IF(A8="","",VLOOKUP(A8,'①選手名簿（基礎情報）'!$A$5:$J$100,9))</f>
        <v/>
      </c>
      <c r="Q8" s="111"/>
    </row>
    <row r="9" spans="1:29" s="47" customFormat="1" ht="24.75" customHeight="1" x14ac:dyDescent="0.15">
      <c r="A9" s="47" t="str">
        <f>IF('③－１山匝大会申込書'!A11="","",'③－１山匝大会申込書'!A11)</f>
        <v/>
      </c>
      <c r="B9" s="109">
        <v>6</v>
      </c>
      <c r="C9" s="110"/>
      <c r="D9" s="110" t="str">
        <f>IF(A9="","",6)</f>
        <v/>
      </c>
      <c r="E9" s="110"/>
      <c r="F9" s="110" t="str">
        <f>IF(A9="","",VLOOKUP(A9,'①選手名簿（基礎情報）'!$A$5:$J$100,2))</f>
        <v/>
      </c>
      <c r="G9" s="110"/>
      <c r="H9" s="110"/>
      <c r="I9" s="110"/>
      <c r="J9" s="110"/>
      <c r="K9" s="110"/>
      <c r="L9" s="110"/>
      <c r="M9" s="110"/>
      <c r="N9" s="110" t="str">
        <f>IF(A9="","",VLOOKUP(A9,'①選手名簿（基礎情報）'!$A$5:$J$100,3))</f>
        <v/>
      </c>
      <c r="O9" s="110"/>
      <c r="P9" s="110" t="str">
        <f>IF(A9="","",VLOOKUP(A9,'①選手名簿（基礎情報）'!$A$5:$J$100,9))</f>
        <v/>
      </c>
      <c r="Q9" s="111"/>
    </row>
    <row r="10" spans="1:29" s="47" customFormat="1" ht="24.75" customHeight="1" x14ac:dyDescent="0.15">
      <c r="A10" s="47" t="str">
        <f>IF('③－１山匝大会申込書'!A12="","",'③－１山匝大会申込書'!A12)</f>
        <v/>
      </c>
      <c r="B10" s="109">
        <v>7</v>
      </c>
      <c r="C10" s="110"/>
      <c r="D10" s="110" t="str">
        <f>IF(A10="","",7)</f>
        <v/>
      </c>
      <c r="E10" s="110"/>
      <c r="F10" s="110" t="str">
        <f>IF(A10="","",VLOOKUP(A10,'①選手名簿（基礎情報）'!$A$5:$J$100,2))</f>
        <v/>
      </c>
      <c r="G10" s="110"/>
      <c r="H10" s="110"/>
      <c r="I10" s="110"/>
      <c r="J10" s="110"/>
      <c r="K10" s="110"/>
      <c r="L10" s="110"/>
      <c r="M10" s="110"/>
      <c r="N10" s="110" t="str">
        <f>IF(A10="","",VLOOKUP(A10,'①選手名簿（基礎情報）'!$A$5:$J$100,3))</f>
        <v/>
      </c>
      <c r="O10" s="110"/>
      <c r="P10" s="110" t="str">
        <f>IF(A10="","",VLOOKUP(A10,'①選手名簿（基礎情報）'!$A$5:$J$100,9))</f>
        <v/>
      </c>
      <c r="Q10" s="111"/>
    </row>
    <row r="11" spans="1:29" s="47" customFormat="1" ht="24.75" customHeight="1" x14ac:dyDescent="0.15">
      <c r="A11" s="47" t="str">
        <f>IF('③－１山匝大会申込書'!A13="","",'③－１山匝大会申込書'!A13)</f>
        <v/>
      </c>
      <c r="B11" s="109">
        <v>8</v>
      </c>
      <c r="C11" s="110"/>
      <c r="D11" s="110" t="str">
        <f>IF(A11="","",8)</f>
        <v/>
      </c>
      <c r="E11" s="110"/>
      <c r="F11" s="110" t="str">
        <f>IF(A11="","",VLOOKUP(A11,'①選手名簿（基礎情報）'!$A$5:$J$100,2))</f>
        <v/>
      </c>
      <c r="G11" s="110"/>
      <c r="H11" s="110"/>
      <c r="I11" s="110"/>
      <c r="J11" s="110"/>
      <c r="K11" s="110"/>
      <c r="L11" s="110"/>
      <c r="M11" s="110"/>
      <c r="N11" s="110" t="str">
        <f>IF(A11="","",VLOOKUP(A11,'①選手名簿（基礎情報）'!$A$5:$J$100,3))</f>
        <v/>
      </c>
      <c r="O11" s="110"/>
      <c r="P11" s="110" t="str">
        <f>IF(A11="","",VLOOKUP(A11,'①選手名簿（基礎情報）'!$A$5:$J$100,9))</f>
        <v/>
      </c>
      <c r="Q11" s="111"/>
    </row>
    <row r="12" spans="1:29" s="47" customFormat="1" ht="24.75" customHeight="1" x14ac:dyDescent="0.15">
      <c r="A12" s="47" t="str">
        <f>IF('③－１山匝大会申込書'!A14="","",'③－１山匝大会申込書'!A14)</f>
        <v/>
      </c>
      <c r="B12" s="109">
        <v>9</v>
      </c>
      <c r="C12" s="110"/>
      <c r="D12" s="110" t="str">
        <f>IF(A12="","",9)</f>
        <v/>
      </c>
      <c r="E12" s="110"/>
      <c r="F12" s="110" t="str">
        <f>IF(A12="","",VLOOKUP(A12,'①選手名簿（基礎情報）'!$A$5:$J$100,2))</f>
        <v/>
      </c>
      <c r="G12" s="110"/>
      <c r="H12" s="110"/>
      <c r="I12" s="110"/>
      <c r="J12" s="110"/>
      <c r="K12" s="110"/>
      <c r="L12" s="110"/>
      <c r="M12" s="110"/>
      <c r="N12" s="110" t="str">
        <f>IF(A12="","",VLOOKUP(A12,'①選手名簿（基礎情報）'!$A$5:$J$100,3))</f>
        <v/>
      </c>
      <c r="O12" s="110"/>
      <c r="P12" s="110" t="str">
        <f>IF(A12="","",VLOOKUP(A12,'①選手名簿（基礎情報）'!$A$5:$J$100,9))</f>
        <v/>
      </c>
      <c r="Q12" s="111"/>
    </row>
    <row r="13" spans="1:29" s="47" customFormat="1" ht="24.75" customHeight="1" x14ac:dyDescent="0.15">
      <c r="A13" s="47" t="str">
        <f>IF('③－１山匝大会申込書'!A15="","",'③－１山匝大会申込書'!A15)</f>
        <v/>
      </c>
      <c r="B13" s="109">
        <v>10</v>
      </c>
      <c r="C13" s="110"/>
      <c r="D13" s="110" t="str">
        <f>IF(A13="","",10)</f>
        <v/>
      </c>
      <c r="E13" s="110"/>
      <c r="F13" s="110" t="str">
        <f>IF(A13="","",VLOOKUP(A13,'①選手名簿（基礎情報）'!$A$5:$J$100,2))</f>
        <v/>
      </c>
      <c r="G13" s="110"/>
      <c r="H13" s="110"/>
      <c r="I13" s="110"/>
      <c r="J13" s="110"/>
      <c r="K13" s="110"/>
      <c r="L13" s="110"/>
      <c r="M13" s="110"/>
      <c r="N13" s="110" t="str">
        <f>IF(A13="","",VLOOKUP(A13,'①選手名簿（基礎情報）'!$A$5:$J$100,3))</f>
        <v/>
      </c>
      <c r="O13" s="110"/>
      <c r="P13" s="110" t="str">
        <f>IF(A13="","",VLOOKUP(A13,'①選手名簿（基礎情報）'!$A$5:$J$100,9))</f>
        <v/>
      </c>
      <c r="Q13" s="111"/>
    </row>
    <row r="14" spans="1:29" s="47" customFormat="1" ht="24.75" customHeight="1" x14ac:dyDescent="0.15">
      <c r="A14" s="47" t="str">
        <f>IF('③－１山匝大会申込書'!A16="","",'③－１山匝大会申込書'!A16)</f>
        <v/>
      </c>
      <c r="B14" s="109">
        <v>11</v>
      </c>
      <c r="C14" s="110"/>
      <c r="D14" s="110" t="str">
        <f>IF(A14="","",11)</f>
        <v/>
      </c>
      <c r="E14" s="110"/>
      <c r="F14" s="110" t="str">
        <f>IF(A14="","",VLOOKUP(A14,'①選手名簿（基礎情報）'!$A$5:$J$100,2))</f>
        <v/>
      </c>
      <c r="G14" s="110"/>
      <c r="H14" s="110"/>
      <c r="I14" s="110"/>
      <c r="J14" s="110"/>
      <c r="K14" s="110"/>
      <c r="L14" s="110"/>
      <c r="M14" s="110"/>
      <c r="N14" s="110" t="str">
        <f>IF(A14="","",VLOOKUP(A14,'①選手名簿（基礎情報）'!$A$5:$J$100,3))</f>
        <v/>
      </c>
      <c r="O14" s="110"/>
      <c r="P14" s="110" t="str">
        <f>IF(A14="","",VLOOKUP(A14,'①選手名簿（基礎情報）'!$A$5:$J$100,9))</f>
        <v/>
      </c>
      <c r="Q14" s="111"/>
    </row>
    <row r="15" spans="1:29" s="47" customFormat="1" ht="24.75" customHeight="1" thickBot="1" x14ac:dyDescent="0.2">
      <c r="A15" s="47" t="str">
        <f>IF('③－１山匝大会申込書'!A17="","",'③－１山匝大会申込書'!A17)</f>
        <v/>
      </c>
      <c r="B15" s="115">
        <v>12</v>
      </c>
      <c r="C15" s="116"/>
      <c r="D15" s="116" t="str">
        <f>IF(A15="","",12)</f>
        <v/>
      </c>
      <c r="E15" s="116"/>
      <c r="F15" s="110" t="str">
        <f>IF(A15="","",VLOOKUP(A15,'①選手名簿（基礎情報）'!$A$5:$J$100,2))</f>
        <v/>
      </c>
      <c r="G15" s="110"/>
      <c r="H15" s="110"/>
      <c r="I15" s="110"/>
      <c r="J15" s="110"/>
      <c r="K15" s="110"/>
      <c r="L15" s="110"/>
      <c r="M15" s="110"/>
      <c r="N15" s="110" t="str">
        <f>IF(A15="","",VLOOKUP(A15,'①選手名簿（基礎情報）'!$A$5:$J$100,3))</f>
        <v/>
      </c>
      <c r="O15" s="110"/>
      <c r="P15" s="110" t="str">
        <f>IF(A15="","",VLOOKUP(A15,'①選手名簿（基礎情報）'!$A$5:$J$100,9))</f>
        <v/>
      </c>
      <c r="Q15" s="111"/>
    </row>
    <row r="16" spans="1:29" ht="24.75" customHeight="1" x14ac:dyDescent="0.15"/>
    <row r="17" spans="1:1" ht="24.75" customHeight="1" x14ac:dyDescent="0.15">
      <c r="A17" s="49"/>
    </row>
    <row r="18" spans="1:1" ht="24.75" customHeight="1" x14ac:dyDescent="0.15"/>
  </sheetData>
  <mergeCells count="73">
    <mergeCell ref="S2:AC6"/>
    <mergeCell ref="A2:A3"/>
    <mergeCell ref="B15:C15"/>
    <mergeCell ref="D15:E15"/>
    <mergeCell ref="F15:M15"/>
    <mergeCell ref="N15:O15"/>
    <mergeCell ref="B11:C11"/>
    <mergeCell ref="D11:E11"/>
    <mergeCell ref="F11:M11"/>
    <mergeCell ref="N11:O11"/>
    <mergeCell ref="B9:C9"/>
    <mergeCell ref="P15:Q15"/>
    <mergeCell ref="B13:C13"/>
    <mergeCell ref="D13:E13"/>
    <mergeCell ref="F13:M13"/>
    <mergeCell ref="N13:O13"/>
    <mergeCell ref="P13:Q13"/>
    <mergeCell ref="B14:C14"/>
    <mergeCell ref="D14:E14"/>
    <mergeCell ref="F14:M14"/>
    <mergeCell ref="N14:O14"/>
    <mergeCell ref="P14:Q14"/>
    <mergeCell ref="P11:Q11"/>
    <mergeCell ref="B12:C12"/>
    <mergeCell ref="D12:E12"/>
    <mergeCell ref="F12:M12"/>
    <mergeCell ref="N12:O12"/>
    <mergeCell ref="P12:Q12"/>
    <mergeCell ref="P9:Q9"/>
    <mergeCell ref="B10:C10"/>
    <mergeCell ref="D10:E10"/>
    <mergeCell ref="F10:M10"/>
    <mergeCell ref="N10:O10"/>
    <mergeCell ref="P10:Q10"/>
    <mergeCell ref="D9:E9"/>
    <mergeCell ref="F9:M9"/>
    <mergeCell ref="N9:O9"/>
    <mergeCell ref="P7:Q7"/>
    <mergeCell ref="B8:C8"/>
    <mergeCell ref="D8:E8"/>
    <mergeCell ref="F8:M8"/>
    <mergeCell ref="N8:O8"/>
    <mergeCell ref="P8:Q8"/>
    <mergeCell ref="B7:C7"/>
    <mergeCell ref="D7:E7"/>
    <mergeCell ref="F7:M7"/>
    <mergeCell ref="N7:O7"/>
    <mergeCell ref="B5:C5"/>
    <mergeCell ref="D5:E5"/>
    <mergeCell ref="F5:M5"/>
    <mergeCell ref="N5:O5"/>
    <mergeCell ref="P5:Q5"/>
    <mergeCell ref="B6:C6"/>
    <mergeCell ref="D6:E6"/>
    <mergeCell ref="F6:M6"/>
    <mergeCell ref="N6:O6"/>
    <mergeCell ref="P6:Q6"/>
    <mergeCell ref="B3:C3"/>
    <mergeCell ref="D3:E3"/>
    <mergeCell ref="P3:Q3"/>
    <mergeCell ref="N3:O3"/>
    <mergeCell ref="F3:M3"/>
    <mergeCell ref="B4:C4"/>
    <mergeCell ref="D4:E4"/>
    <mergeCell ref="F4:M4"/>
    <mergeCell ref="N4:O4"/>
    <mergeCell ref="P4:Q4"/>
    <mergeCell ref="B1:C1"/>
    <mergeCell ref="D1:Q1"/>
    <mergeCell ref="B2:C2"/>
    <mergeCell ref="D2:I2"/>
    <mergeCell ref="J2:K2"/>
    <mergeCell ref="L2:Q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7"/>
  <sheetViews>
    <sheetView tabSelected="1" view="pageBreakPreview" zoomScale="90" zoomScaleNormal="100" zoomScaleSheetLayoutView="90" workbookViewId="0">
      <selection activeCell="R26" sqref="R26"/>
    </sheetView>
  </sheetViews>
  <sheetFormatPr defaultRowHeight="14.25" x14ac:dyDescent="0.15"/>
  <cols>
    <col min="1" max="1" width="16.625" style="46" customWidth="1"/>
    <col min="2" max="15" width="5.125" style="1" customWidth="1"/>
    <col min="16" max="16" width="6.375" style="1" customWidth="1"/>
    <col min="17" max="19" width="5.125" style="1" customWidth="1"/>
    <col min="20" max="22" width="4.625" style="1" customWidth="1"/>
  </cols>
  <sheetData>
    <row r="1" spans="1:17" ht="30" customHeight="1" x14ac:dyDescent="0.15">
      <c r="B1" s="62" t="s">
        <v>83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1" customFormat="1" ht="11.25" customHeight="1" thickBot="1" x14ac:dyDescent="0.2">
      <c r="A2" s="4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s="1" customFormat="1" ht="36" customHeight="1" x14ac:dyDescent="0.15">
      <c r="A3" s="46"/>
      <c r="B3" s="75" t="s">
        <v>15</v>
      </c>
      <c r="C3" s="69"/>
      <c r="D3" s="156" t="str">
        <f>IF('①選手名簿（基礎情報）'!A2="","",'①選手名簿（基礎情報）'!A2)</f>
        <v/>
      </c>
      <c r="E3" s="157"/>
      <c r="F3" s="157"/>
      <c r="G3" s="157"/>
      <c r="H3" s="157"/>
      <c r="I3" s="157"/>
      <c r="J3" s="157"/>
      <c r="K3" s="157"/>
      <c r="L3" s="157"/>
      <c r="M3" s="157"/>
      <c r="N3" s="158"/>
      <c r="O3" s="69" t="s">
        <v>22</v>
      </c>
      <c r="P3" s="69"/>
      <c r="Q3" s="70"/>
    </row>
    <row r="4" spans="1:17" s="1" customFormat="1" ht="38.25" customHeight="1" x14ac:dyDescent="0.15">
      <c r="A4" s="46"/>
      <c r="B4" s="73" t="s">
        <v>16</v>
      </c>
      <c r="C4" s="74"/>
      <c r="D4" s="85" t="str">
        <f>IF('①選手名簿（基礎情報）'!I2="","",'①選手名簿（基礎情報）'!I2)</f>
        <v/>
      </c>
      <c r="E4" s="86"/>
      <c r="F4" s="86"/>
      <c r="G4" s="86"/>
      <c r="H4" s="86"/>
      <c r="I4" s="86"/>
      <c r="J4" s="74" t="s">
        <v>46</v>
      </c>
      <c r="K4" s="74"/>
      <c r="L4" s="86" t="str">
        <f>IF('①選手名簿（基礎情報）'!J2="","",'①選手名簿（基礎情報）'!J2)</f>
        <v/>
      </c>
      <c r="M4" s="86"/>
      <c r="N4" s="86"/>
      <c r="O4" s="86"/>
      <c r="P4" s="86"/>
      <c r="Q4" s="117"/>
    </row>
    <row r="5" spans="1:17" s="1" customFormat="1" ht="44.25" customHeight="1" thickBot="1" x14ac:dyDescent="0.2">
      <c r="A5" s="88" t="s">
        <v>63</v>
      </c>
      <c r="B5" s="72" t="s">
        <v>45</v>
      </c>
      <c r="C5" s="71"/>
      <c r="D5" s="63" t="str">
        <f>IF('①選手名簿（基礎情報）'!K2="","",'①選手名簿（基礎情報）'!K2)</f>
        <v/>
      </c>
      <c r="E5" s="64"/>
      <c r="F5" s="64"/>
      <c r="G5" s="64"/>
      <c r="H5" s="64"/>
      <c r="I5" s="118"/>
      <c r="J5" s="71" t="s">
        <v>47</v>
      </c>
      <c r="K5" s="71"/>
      <c r="L5" s="146" t="s">
        <v>94</v>
      </c>
      <c r="M5" s="64"/>
      <c r="N5" s="64"/>
      <c r="O5" s="64"/>
      <c r="P5" s="64"/>
      <c r="Q5" s="65"/>
    </row>
    <row r="6" spans="1:17" s="1" customFormat="1" ht="26.25" customHeight="1" x14ac:dyDescent="0.15">
      <c r="A6" s="89"/>
      <c r="B6" s="36"/>
      <c r="C6" s="69" t="s">
        <v>1</v>
      </c>
      <c r="D6" s="69"/>
      <c r="E6" s="69"/>
      <c r="F6" s="69"/>
      <c r="G6" s="69" t="s">
        <v>3</v>
      </c>
      <c r="H6" s="69"/>
      <c r="I6" s="69"/>
      <c r="J6" s="120" t="s">
        <v>4</v>
      </c>
      <c r="K6" s="121"/>
      <c r="L6" s="121"/>
      <c r="M6" s="121"/>
      <c r="N6" s="121"/>
      <c r="O6" s="122"/>
      <c r="P6" s="76" t="s">
        <v>48</v>
      </c>
      <c r="Q6" s="119"/>
    </row>
    <row r="7" spans="1:17" s="1" customFormat="1" ht="30" customHeight="1" x14ac:dyDescent="0.15">
      <c r="A7" s="46"/>
      <c r="B7" s="35">
        <v>1</v>
      </c>
      <c r="C7" s="85" t="str">
        <f>IF(A7="","",IF('①選手名簿（基礎情報）'!B5="","",VLOOKUP(A7,'①選手名簿（基礎情報）'!$A$5:$J$100,2)))</f>
        <v/>
      </c>
      <c r="D7" s="86"/>
      <c r="E7" s="86"/>
      <c r="F7" s="87"/>
      <c r="G7" s="82" t="str">
        <f>IF(A7="","",IF('①選手名簿（基礎情報）'!E5="","",VLOOKUP(A7,'①選手名簿（基礎情報）'!$A$5:$J$100,5)))</f>
        <v/>
      </c>
      <c r="H7" s="83"/>
      <c r="I7" s="84"/>
      <c r="J7" s="74" t="str">
        <f>IF(A7="","",IF('①選手名簿（基礎情報）'!F5="","",VLOOKUP(A7,'①選手名簿（基礎情報）'!$A$5:$J$100,6)))</f>
        <v/>
      </c>
      <c r="K7" s="74"/>
      <c r="L7" s="74"/>
      <c r="M7" s="74"/>
      <c r="N7" s="74"/>
      <c r="O7" s="74"/>
      <c r="P7" s="86"/>
      <c r="Q7" s="117"/>
    </row>
    <row r="8" spans="1:17" s="1" customFormat="1" ht="30" customHeight="1" x14ac:dyDescent="0.15">
      <c r="A8" s="46"/>
      <c r="B8" s="35">
        <v>2</v>
      </c>
      <c r="C8" s="85" t="str">
        <f>IF(A8="","",IF('①選手名簿（基礎情報）'!B6="","",VLOOKUP(A8,'①選手名簿（基礎情報）'!$A$5:$J$100,2)))</f>
        <v/>
      </c>
      <c r="D8" s="86"/>
      <c r="E8" s="86"/>
      <c r="F8" s="87"/>
      <c r="G8" s="82" t="str">
        <f>IF(A8="","",IF('①選手名簿（基礎情報）'!E6="","",VLOOKUP(A8,'①選手名簿（基礎情報）'!$A$5:$J$100,5)))</f>
        <v/>
      </c>
      <c r="H8" s="83"/>
      <c r="I8" s="84"/>
      <c r="J8" s="74" t="str">
        <f>IF(A8="","",IF('①選手名簿（基礎情報）'!F6="","",VLOOKUP(A8,'①選手名簿（基礎情報）'!$A$5:$J$100,6)))</f>
        <v/>
      </c>
      <c r="K8" s="74"/>
      <c r="L8" s="74"/>
      <c r="M8" s="74"/>
      <c r="N8" s="74"/>
      <c r="O8" s="74"/>
      <c r="P8" s="86"/>
      <c r="Q8" s="117"/>
    </row>
    <row r="9" spans="1:17" s="1" customFormat="1" ht="30" customHeight="1" x14ac:dyDescent="0.15">
      <c r="A9" s="46"/>
      <c r="B9" s="35">
        <v>3</v>
      </c>
      <c r="C9" s="85" t="str">
        <f>IF(A9="","",IF('①選手名簿（基礎情報）'!B7="","",VLOOKUP(A9,'①選手名簿（基礎情報）'!$A$5:$J$100,2)))</f>
        <v/>
      </c>
      <c r="D9" s="86"/>
      <c r="E9" s="86"/>
      <c r="F9" s="87"/>
      <c r="G9" s="82" t="str">
        <f>IF(A9="","",IF('①選手名簿（基礎情報）'!E7="","",VLOOKUP(A9,'①選手名簿（基礎情報）'!$A$5:$J$100,5)))</f>
        <v/>
      </c>
      <c r="H9" s="83"/>
      <c r="I9" s="84"/>
      <c r="J9" s="74" t="str">
        <f>IF(A9="","",IF('①選手名簿（基礎情報）'!F7="","",VLOOKUP(A9,'①選手名簿（基礎情報）'!$A$5:$J$100,6)))</f>
        <v/>
      </c>
      <c r="K9" s="74"/>
      <c r="L9" s="74"/>
      <c r="M9" s="74"/>
      <c r="N9" s="74"/>
      <c r="O9" s="74"/>
      <c r="P9" s="86"/>
      <c r="Q9" s="117"/>
    </row>
    <row r="10" spans="1:17" s="1" customFormat="1" ht="30" customHeight="1" x14ac:dyDescent="0.15">
      <c r="A10" s="46"/>
      <c r="B10" s="35">
        <v>4</v>
      </c>
      <c r="C10" s="85" t="str">
        <f>IF(A10="","",IF('①選手名簿（基礎情報）'!B8="","",VLOOKUP(A10,'①選手名簿（基礎情報）'!$A$5:$J$100,2)))</f>
        <v/>
      </c>
      <c r="D10" s="86"/>
      <c r="E10" s="86"/>
      <c r="F10" s="87"/>
      <c r="G10" s="82" t="str">
        <f>IF(A10="","",IF('①選手名簿（基礎情報）'!E8="","",VLOOKUP(A10,'①選手名簿（基礎情報）'!$A$5:$J$100,5)))</f>
        <v/>
      </c>
      <c r="H10" s="83"/>
      <c r="I10" s="84"/>
      <c r="J10" s="74" t="str">
        <f>IF(A10="","",IF('①選手名簿（基礎情報）'!F8="","",VLOOKUP(A10,'①選手名簿（基礎情報）'!$A$5:$J$100,6)))</f>
        <v/>
      </c>
      <c r="K10" s="74"/>
      <c r="L10" s="74"/>
      <c r="M10" s="74"/>
      <c r="N10" s="74"/>
      <c r="O10" s="74"/>
      <c r="P10" s="86"/>
      <c r="Q10" s="117"/>
    </row>
    <row r="11" spans="1:17" s="1" customFormat="1" ht="30" customHeight="1" x14ac:dyDescent="0.15">
      <c r="A11" s="46"/>
      <c r="B11" s="35">
        <v>5</v>
      </c>
      <c r="C11" s="85" t="str">
        <f>IF(A11="","",IF('①選手名簿（基礎情報）'!B9="","",VLOOKUP(A11,'①選手名簿（基礎情報）'!$A$5:$J$100,2)))</f>
        <v/>
      </c>
      <c r="D11" s="86"/>
      <c r="E11" s="86"/>
      <c r="F11" s="87"/>
      <c r="G11" s="82" t="str">
        <f>IF(A11="","",IF('①選手名簿（基礎情報）'!E9="","",VLOOKUP(A11,'①選手名簿（基礎情報）'!$A$5:$J$100,5)))</f>
        <v/>
      </c>
      <c r="H11" s="83"/>
      <c r="I11" s="84"/>
      <c r="J11" s="74" t="str">
        <f>IF(A11="","",IF('①選手名簿（基礎情報）'!F9="","",VLOOKUP(A11,'①選手名簿（基礎情報）'!$A$5:$J$100,6)))</f>
        <v/>
      </c>
      <c r="K11" s="74"/>
      <c r="L11" s="74"/>
      <c r="M11" s="74"/>
      <c r="N11" s="74"/>
      <c r="O11" s="74"/>
      <c r="P11" s="86"/>
      <c r="Q11" s="117"/>
    </row>
    <row r="12" spans="1:17" s="1" customFormat="1" ht="30" customHeight="1" x14ac:dyDescent="0.15">
      <c r="A12" s="46"/>
      <c r="B12" s="35">
        <v>6</v>
      </c>
      <c r="C12" s="85" t="str">
        <f>IF(A12="","",IF('①選手名簿（基礎情報）'!B10="","",VLOOKUP(A12,'①選手名簿（基礎情報）'!$A$5:$J$100,2)))</f>
        <v/>
      </c>
      <c r="D12" s="86"/>
      <c r="E12" s="86"/>
      <c r="F12" s="87"/>
      <c r="G12" s="82" t="str">
        <f>IF(A12="","",IF('①選手名簿（基礎情報）'!E10="","",VLOOKUP(A12,'①選手名簿（基礎情報）'!$A$5:$J$100,5)))</f>
        <v/>
      </c>
      <c r="H12" s="83"/>
      <c r="I12" s="84"/>
      <c r="J12" s="74" t="str">
        <f>IF(A12="","",IF('①選手名簿（基礎情報）'!F10="","",VLOOKUP(A12,'①選手名簿（基礎情報）'!$A$5:$J$100,6)))</f>
        <v/>
      </c>
      <c r="K12" s="74"/>
      <c r="L12" s="74"/>
      <c r="M12" s="74"/>
      <c r="N12" s="74"/>
      <c r="O12" s="74"/>
      <c r="P12" s="86"/>
      <c r="Q12" s="117"/>
    </row>
    <row r="13" spans="1:17" s="1" customFormat="1" ht="30" customHeight="1" x14ac:dyDescent="0.15">
      <c r="A13" s="46"/>
      <c r="B13" s="35">
        <v>7</v>
      </c>
      <c r="C13" s="85" t="str">
        <f>IF(A13="","",IF('①選手名簿（基礎情報）'!B11="","",VLOOKUP(A13,'①選手名簿（基礎情報）'!$A$5:$J$100,2)))</f>
        <v/>
      </c>
      <c r="D13" s="86"/>
      <c r="E13" s="86"/>
      <c r="F13" s="87"/>
      <c r="G13" s="82" t="str">
        <f>IF(A13="","",IF('①選手名簿（基礎情報）'!E11="","",VLOOKUP(A13,'①選手名簿（基礎情報）'!$A$5:$J$100,5)))</f>
        <v/>
      </c>
      <c r="H13" s="83"/>
      <c r="I13" s="84"/>
      <c r="J13" s="74" t="str">
        <f>IF(A13="","",IF('①選手名簿（基礎情報）'!F11="","",VLOOKUP(A13,'①選手名簿（基礎情報）'!$A$5:$J$100,6)))</f>
        <v/>
      </c>
      <c r="K13" s="74"/>
      <c r="L13" s="74"/>
      <c r="M13" s="74"/>
      <c r="N13" s="74"/>
      <c r="O13" s="74"/>
      <c r="P13" s="86"/>
      <c r="Q13" s="117"/>
    </row>
    <row r="14" spans="1:17" s="1" customFormat="1" ht="30" customHeight="1" x14ac:dyDescent="0.15">
      <c r="A14" s="46"/>
      <c r="B14" s="35">
        <v>8</v>
      </c>
      <c r="C14" s="85" t="str">
        <f>IF(A14="","",IF('①選手名簿（基礎情報）'!B12="","",VLOOKUP(A14,'①選手名簿（基礎情報）'!$A$5:$J$100,2)))</f>
        <v/>
      </c>
      <c r="D14" s="86"/>
      <c r="E14" s="86"/>
      <c r="F14" s="87"/>
      <c r="G14" s="82" t="str">
        <f>IF(A14="","",IF('①選手名簿（基礎情報）'!E12="","",VLOOKUP(A14,'①選手名簿（基礎情報）'!$A$5:$J$100,5)))</f>
        <v/>
      </c>
      <c r="H14" s="83"/>
      <c r="I14" s="84"/>
      <c r="J14" s="74" t="str">
        <f>IF(A14="","",IF('①選手名簿（基礎情報）'!F12="","",VLOOKUP(A14,'①選手名簿（基礎情報）'!$A$5:$J$100,6)))</f>
        <v/>
      </c>
      <c r="K14" s="74"/>
      <c r="L14" s="74"/>
      <c r="M14" s="74"/>
      <c r="N14" s="74"/>
      <c r="O14" s="74"/>
      <c r="P14" s="86"/>
      <c r="Q14" s="117"/>
    </row>
    <row r="15" spans="1:17" s="1" customFormat="1" ht="30" customHeight="1" x14ac:dyDescent="0.15">
      <c r="A15" s="46"/>
      <c r="B15" s="35">
        <v>9</v>
      </c>
      <c r="C15" s="85" t="str">
        <f>IF(A15="","",IF('①選手名簿（基礎情報）'!B13="","",VLOOKUP(A15,'①選手名簿（基礎情報）'!$A$5:$J$100,2)))</f>
        <v/>
      </c>
      <c r="D15" s="86"/>
      <c r="E15" s="86"/>
      <c r="F15" s="87"/>
      <c r="G15" s="82" t="str">
        <f>IF(A15="","",IF('①選手名簿（基礎情報）'!E13="","",VLOOKUP(A15,'①選手名簿（基礎情報）'!$A$5:$J$100,5)))</f>
        <v/>
      </c>
      <c r="H15" s="83"/>
      <c r="I15" s="84"/>
      <c r="J15" s="74" t="str">
        <f>IF(A15="","",IF('①選手名簿（基礎情報）'!F13="","",VLOOKUP(A15,'①選手名簿（基礎情報）'!$A$5:$J$100,6)))</f>
        <v/>
      </c>
      <c r="K15" s="74"/>
      <c r="L15" s="74"/>
      <c r="M15" s="74"/>
      <c r="N15" s="74"/>
      <c r="O15" s="74"/>
      <c r="P15" s="86"/>
      <c r="Q15" s="117"/>
    </row>
    <row r="16" spans="1:17" s="1" customFormat="1" ht="30" customHeight="1" x14ac:dyDescent="0.15">
      <c r="A16" s="46"/>
      <c r="B16" s="35">
        <v>10</v>
      </c>
      <c r="C16" s="85" t="str">
        <f>IF(A16="","",IF('①選手名簿（基礎情報）'!B14="","",VLOOKUP(A16,'①選手名簿（基礎情報）'!$A$5:$J$100,2)))</f>
        <v/>
      </c>
      <c r="D16" s="86"/>
      <c r="E16" s="86"/>
      <c r="F16" s="87"/>
      <c r="G16" s="82" t="str">
        <f>IF(A16="","",IF('①選手名簿（基礎情報）'!E14="","",VLOOKUP(A16,'①選手名簿（基礎情報）'!$A$5:$J$100,5)))</f>
        <v/>
      </c>
      <c r="H16" s="83"/>
      <c r="I16" s="84"/>
      <c r="J16" s="74" t="str">
        <f>IF(A16="","",IF('①選手名簿（基礎情報）'!F14="","",VLOOKUP(A16,'①選手名簿（基礎情報）'!$A$5:$J$100,6)))</f>
        <v/>
      </c>
      <c r="K16" s="74"/>
      <c r="L16" s="74"/>
      <c r="M16" s="74"/>
      <c r="N16" s="74"/>
      <c r="O16" s="74"/>
      <c r="P16" s="86"/>
      <c r="Q16" s="117"/>
    </row>
    <row r="17" spans="1:24" s="1" customFormat="1" ht="30" customHeight="1" x14ac:dyDescent="0.15">
      <c r="A17" s="46"/>
      <c r="B17" s="35">
        <v>11</v>
      </c>
      <c r="C17" s="85" t="str">
        <f>IF(A17="","",IF('①選手名簿（基礎情報）'!B15="","",VLOOKUP(A17,'①選手名簿（基礎情報）'!$A$5:$J$100,2)))</f>
        <v/>
      </c>
      <c r="D17" s="86"/>
      <c r="E17" s="86"/>
      <c r="F17" s="87"/>
      <c r="G17" s="82" t="str">
        <f>IF(A17="","",IF('①選手名簿（基礎情報）'!E15="","",VLOOKUP(A17,'①選手名簿（基礎情報）'!$A$5:$J$100,5)))</f>
        <v/>
      </c>
      <c r="H17" s="83"/>
      <c r="I17" s="84"/>
      <c r="J17" s="74" t="str">
        <f>IF(A17="","",IF('①選手名簿（基礎情報）'!F15="","",VLOOKUP(A17,'①選手名簿（基礎情報）'!$A$5:$J$100,6)))</f>
        <v/>
      </c>
      <c r="K17" s="74"/>
      <c r="L17" s="74"/>
      <c r="M17" s="74"/>
      <c r="N17" s="74"/>
      <c r="O17" s="74"/>
      <c r="P17" s="86"/>
      <c r="Q17" s="117"/>
    </row>
    <row r="18" spans="1:24" s="1" customFormat="1" ht="30" customHeight="1" thickBot="1" x14ac:dyDescent="0.2">
      <c r="A18" s="46"/>
      <c r="B18" s="18">
        <v>12</v>
      </c>
      <c r="C18" s="85" t="str">
        <f>IF(A18="","",IF('①選手名簿（基礎情報）'!B16="","",VLOOKUP(A18,'①選手名簿（基礎情報）'!$A$5:$J$100,2)))</f>
        <v/>
      </c>
      <c r="D18" s="86"/>
      <c r="E18" s="86"/>
      <c r="F18" s="87"/>
      <c r="G18" s="82" t="str">
        <f>IF(A18="","",IF('①選手名簿（基礎情報）'!E16="","",VLOOKUP(A18,'①選手名簿（基礎情報）'!$A$5:$J$100,5)))</f>
        <v/>
      </c>
      <c r="H18" s="83"/>
      <c r="I18" s="84"/>
      <c r="J18" s="74" t="str">
        <f>IF(A18="","",IF('①選手名簿（基礎情報）'!F16="","",VLOOKUP(A18,'①選手名簿（基礎情報）'!$A$5:$J$100,6)))</f>
        <v/>
      </c>
      <c r="K18" s="74"/>
      <c r="L18" s="74"/>
      <c r="M18" s="74"/>
      <c r="N18" s="74"/>
      <c r="O18" s="74"/>
      <c r="P18" s="71"/>
      <c r="Q18" s="123"/>
    </row>
    <row r="19" spans="1:24" s="1" customFormat="1" x14ac:dyDescent="0.15">
      <c r="A19" s="46"/>
      <c r="B19" s="154" t="s">
        <v>97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</row>
    <row r="20" spans="1:24" s="1" customFormat="1" x14ac:dyDescent="0.15">
      <c r="A20" s="46"/>
      <c r="B20" s="155" t="s">
        <v>89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24" s="1" customFormat="1" x14ac:dyDescent="0.15">
      <c r="A21" s="46"/>
      <c r="B21" s="155" t="s">
        <v>95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</row>
    <row r="22" spans="1:24" s="1" customFormat="1" ht="31.5" customHeight="1" x14ac:dyDescent="0.15">
      <c r="A22" s="46"/>
      <c r="B22" s="147" t="s">
        <v>96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24" ht="28.5" customHeight="1" x14ac:dyDescent="0.15">
      <c r="I23" s="149" t="s">
        <v>90</v>
      </c>
      <c r="J23" s="149"/>
      <c r="K23" s="149" t="s">
        <v>91</v>
      </c>
      <c r="L23" s="149"/>
      <c r="M23" s="149" t="s">
        <v>92</v>
      </c>
      <c r="N23" s="149"/>
      <c r="O23" s="148" t="s">
        <v>93</v>
      </c>
      <c r="W23" s="1"/>
    </row>
    <row r="25" spans="1:24" ht="24.75" customHeight="1" x14ac:dyDescent="0.15">
      <c r="I25" s="92" t="s">
        <v>15</v>
      </c>
      <c r="J25" s="92"/>
      <c r="K25" s="151" t="str">
        <f>IF('①選手名簿（基礎情報）'!A2="","",'①選手名簿（基礎情報）'!A2)</f>
        <v/>
      </c>
      <c r="L25" s="151"/>
      <c r="M25" s="151"/>
      <c r="N25" s="151"/>
      <c r="O25" s="151"/>
      <c r="P25" s="151"/>
      <c r="Q25" s="152"/>
      <c r="W25" s="1"/>
      <c r="X25" s="1"/>
    </row>
    <row r="26" spans="1:24" x14ac:dyDescent="0.15">
      <c r="J26" s="33"/>
      <c r="K26" s="58"/>
      <c r="L26" s="58"/>
      <c r="W26" s="1"/>
      <c r="X26" s="1"/>
    </row>
    <row r="27" spans="1:24" ht="23.25" customHeight="1" x14ac:dyDescent="0.15">
      <c r="I27" s="92" t="s">
        <v>44</v>
      </c>
      <c r="J27" s="92"/>
      <c r="K27" s="150" t="str">
        <f>IF('①選手名簿（基礎情報）'!M2="","",'①選手名簿（基礎情報）'!M2)</f>
        <v/>
      </c>
      <c r="L27" s="150"/>
      <c r="M27" s="150"/>
      <c r="N27" s="150"/>
      <c r="O27" s="150"/>
      <c r="P27" s="150"/>
      <c r="Q27" s="153"/>
      <c r="W27" s="1"/>
      <c r="X27" s="1"/>
    </row>
  </sheetData>
  <sheetProtection formatCells="0"/>
  <mergeCells count="73">
    <mergeCell ref="I25:J25"/>
    <mergeCell ref="I27:J27"/>
    <mergeCell ref="K25:P25"/>
    <mergeCell ref="K27:P27"/>
    <mergeCell ref="B21:Q21"/>
    <mergeCell ref="B20:Q20"/>
    <mergeCell ref="A5:A6"/>
    <mergeCell ref="B22:Q22"/>
    <mergeCell ref="B19:Q19"/>
    <mergeCell ref="J12:O12"/>
    <mergeCell ref="J11:O11"/>
    <mergeCell ref="J10:O10"/>
    <mergeCell ref="C17:F17"/>
    <mergeCell ref="G17:I17"/>
    <mergeCell ref="C18:F18"/>
    <mergeCell ref="G18:I18"/>
    <mergeCell ref="P17:Q17"/>
    <mergeCell ref="P18:Q18"/>
    <mergeCell ref="C15:F15"/>
    <mergeCell ref="G15:I15"/>
    <mergeCell ref="C16:F16"/>
    <mergeCell ref="G16:I16"/>
    <mergeCell ref="P15:Q15"/>
    <mergeCell ref="P16:Q16"/>
    <mergeCell ref="J18:O18"/>
    <mergeCell ref="J17:O17"/>
    <mergeCell ref="J16:O16"/>
    <mergeCell ref="J15:O15"/>
    <mergeCell ref="J14:O14"/>
    <mergeCell ref="C13:F13"/>
    <mergeCell ref="G13:I13"/>
    <mergeCell ref="C14:F14"/>
    <mergeCell ref="G14:I14"/>
    <mergeCell ref="P13:Q13"/>
    <mergeCell ref="P14:Q14"/>
    <mergeCell ref="J13:O13"/>
    <mergeCell ref="C11:F11"/>
    <mergeCell ref="G11:I11"/>
    <mergeCell ref="C12:F12"/>
    <mergeCell ref="G12:I12"/>
    <mergeCell ref="P11:Q11"/>
    <mergeCell ref="P12:Q12"/>
    <mergeCell ref="C9:F9"/>
    <mergeCell ref="G9:I9"/>
    <mergeCell ref="C10:F10"/>
    <mergeCell ref="G10:I10"/>
    <mergeCell ref="P9:Q9"/>
    <mergeCell ref="P10:Q10"/>
    <mergeCell ref="J9:O9"/>
    <mergeCell ref="C7:F7"/>
    <mergeCell ref="G7:I7"/>
    <mergeCell ref="C8:F8"/>
    <mergeCell ref="G8:I8"/>
    <mergeCell ref="P7:Q7"/>
    <mergeCell ref="P8:Q8"/>
    <mergeCell ref="J8:O8"/>
    <mergeCell ref="J7:O7"/>
    <mergeCell ref="B5:C5"/>
    <mergeCell ref="D5:I5"/>
    <mergeCell ref="J5:K5"/>
    <mergeCell ref="L5:Q5"/>
    <mergeCell ref="C6:F6"/>
    <mergeCell ref="G6:I6"/>
    <mergeCell ref="P6:Q6"/>
    <mergeCell ref="J6:O6"/>
    <mergeCell ref="B1:Q1"/>
    <mergeCell ref="B3:C3"/>
    <mergeCell ref="D3:N3"/>
    <mergeCell ref="O3:Q3"/>
    <mergeCell ref="B4:C4"/>
    <mergeCell ref="D4:I4"/>
    <mergeCell ref="J4:K4"/>
    <mergeCell ref="L4:Q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"/>
  <sheetViews>
    <sheetView view="pageBreakPreview" topLeftCell="A19" zoomScaleNormal="100" zoomScaleSheetLayoutView="100" workbookViewId="0">
      <selection activeCell="AB29" sqref="AB29"/>
    </sheetView>
  </sheetViews>
  <sheetFormatPr defaultRowHeight="13.5" x14ac:dyDescent="0.15"/>
  <cols>
    <col min="1" max="1" width="17.625" customWidth="1"/>
    <col min="2" max="75" width="3.625" customWidth="1"/>
  </cols>
  <sheetData>
    <row r="1" spans="1:31" ht="22.5" customHeight="1" x14ac:dyDescent="0.15">
      <c r="B1" s="127" t="s">
        <v>84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31" ht="22.5" customHeight="1" x14ac:dyDescent="0.15">
      <c r="B2" s="41"/>
      <c r="C2" s="41"/>
      <c r="D2" s="128" t="s">
        <v>49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31" ht="30.75" customHeight="1" x14ac:dyDescent="0.15">
      <c r="B3" s="126" t="s">
        <v>50</v>
      </c>
      <c r="C3" s="126"/>
      <c r="D3" s="130" t="s">
        <v>52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31" ht="30.75" customHeight="1" x14ac:dyDescent="0.15">
      <c r="B4" s="126" t="s">
        <v>15</v>
      </c>
      <c r="C4" s="126"/>
      <c r="D4" s="104" t="str">
        <f>IF('①選手名簿（基礎情報）'!A2="","",'①選手名簿（基礎情報）'!A2)</f>
        <v/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05"/>
      <c r="P4" s="126" t="s">
        <v>53</v>
      </c>
      <c r="Q4" s="126"/>
      <c r="R4" s="104" t="str">
        <f>IF('①選手名簿（基礎情報）'!G2="","",'①選手名簿（基礎情報）'!G2)</f>
        <v/>
      </c>
      <c r="S4" s="133"/>
      <c r="T4" s="133"/>
      <c r="U4" s="133"/>
      <c r="V4" s="133"/>
      <c r="W4" s="133"/>
      <c r="X4" s="133"/>
      <c r="Y4" s="105"/>
    </row>
    <row r="5" spans="1:31" ht="30.75" customHeight="1" x14ac:dyDescent="0.15">
      <c r="B5" s="126" t="s">
        <v>4</v>
      </c>
      <c r="C5" s="126"/>
      <c r="D5" s="101" t="str">
        <f>IF('①選手名簿（基礎情報）'!E2="","",'①選手名簿（基礎情報）'!E2)</f>
        <v/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02"/>
    </row>
    <row r="6" spans="1:31" ht="30.75" customHeight="1" x14ac:dyDescent="0.15">
      <c r="A6" s="141" t="s">
        <v>63</v>
      </c>
      <c r="B6" s="126" t="s">
        <v>16</v>
      </c>
      <c r="C6" s="126"/>
      <c r="D6" s="61" t="str">
        <f>IF('①選手名簿（基礎情報）'!I2="","",'①選手名簿（基礎情報）'!I2)</f>
        <v/>
      </c>
      <c r="E6" s="61"/>
      <c r="F6" s="61"/>
      <c r="G6" s="61"/>
      <c r="H6" s="61"/>
      <c r="I6" s="61"/>
      <c r="J6" s="126" t="s">
        <v>54</v>
      </c>
      <c r="K6" s="126"/>
      <c r="L6" s="61" t="str">
        <f>IF('①選手名簿（基礎情報）'!J2="","",'①選手名簿（基礎情報）'!J2)</f>
        <v/>
      </c>
      <c r="M6" s="61"/>
      <c r="N6" s="61"/>
      <c r="O6" s="61"/>
      <c r="P6" s="61"/>
      <c r="Q6" s="61"/>
      <c r="R6" s="129" t="s">
        <v>23</v>
      </c>
      <c r="S6" s="129"/>
      <c r="T6" s="61" t="str">
        <f>IF('①選手名簿（基礎情報）'!K2="","",'①選手名簿（基礎情報）'!K2)</f>
        <v/>
      </c>
      <c r="U6" s="61"/>
      <c r="V6" s="61"/>
      <c r="W6" s="61"/>
      <c r="X6" s="61"/>
      <c r="Y6" s="61"/>
      <c r="AE6" s="34"/>
    </row>
    <row r="7" spans="1:31" ht="30.75" customHeight="1" x14ac:dyDescent="0.15">
      <c r="A7" s="142"/>
      <c r="B7" s="126" t="s">
        <v>51</v>
      </c>
      <c r="C7" s="126"/>
      <c r="D7" s="135" t="s">
        <v>55</v>
      </c>
      <c r="E7" s="136"/>
      <c r="F7" s="136"/>
      <c r="G7" s="136"/>
      <c r="H7" s="136"/>
      <c r="I7" s="136"/>
      <c r="J7" s="136"/>
      <c r="K7" s="137"/>
      <c r="L7" s="135" t="s">
        <v>56</v>
      </c>
      <c r="M7" s="136"/>
      <c r="N7" s="136"/>
      <c r="O7" s="126" t="s">
        <v>57</v>
      </c>
      <c r="P7" s="126"/>
      <c r="Q7" s="126"/>
      <c r="R7" s="126"/>
      <c r="S7" s="126"/>
      <c r="T7" s="135" t="s">
        <v>6</v>
      </c>
      <c r="U7" s="136"/>
      <c r="V7" s="136"/>
      <c r="W7" s="136"/>
      <c r="X7" s="136"/>
      <c r="Y7" s="137"/>
    </row>
    <row r="8" spans="1:31" ht="30.75" customHeight="1" x14ac:dyDescent="0.15">
      <c r="B8" s="126">
        <v>1</v>
      </c>
      <c r="C8" s="126"/>
      <c r="D8" s="39">
        <v>1</v>
      </c>
      <c r="E8" s="135" t="str">
        <f>IF(A8="","",VLOOKUP(A8,'①選手名簿（基礎情報）'!$A$5:$J$100,2,))</f>
        <v/>
      </c>
      <c r="F8" s="136"/>
      <c r="G8" s="136"/>
      <c r="H8" s="136"/>
      <c r="I8" s="136"/>
      <c r="J8" s="136"/>
      <c r="K8" s="137"/>
      <c r="L8" s="135" t="str">
        <f>IF(A8="","",VLOOKUP(A8,'①選手名簿（基礎情報）'!$A$5:$J$100,3))</f>
        <v/>
      </c>
      <c r="M8" s="136"/>
      <c r="N8" s="137"/>
      <c r="O8" s="138" t="str">
        <f>IF(A8="","",VLOOKUP(A8,'①選手名簿（基礎情報）'!$A$5:$J$100,9))</f>
        <v/>
      </c>
      <c r="P8" s="139"/>
      <c r="Q8" s="139"/>
      <c r="R8" s="139"/>
      <c r="S8" s="140"/>
      <c r="T8" s="135" t="str">
        <f>IF(A8="","",VLOOKUP(A8,'①選手名簿（基礎情報）'!$A$5:$J$100,10))</f>
        <v/>
      </c>
      <c r="U8" s="136"/>
      <c r="V8" s="136"/>
      <c r="W8" s="136"/>
      <c r="X8" s="136"/>
      <c r="Y8" s="137"/>
    </row>
    <row r="9" spans="1:31" ht="30.75" customHeight="1" x14ac:dyDescent="0.15">
      <c r="B9" s="126">
        <v>2</v>
      </c>
      <c r="C9" s="126"/>
      <c r="D9" s="39">
        <v>2</v>
      </c>
      <c r="E9" s="135" t="str">
        <f>IF(A9="","",VLOOKUP(A9,'①選手名簿（基礎情報）'!$A$5:$J$100,2,))</f>
        <v/>
      </c>
      <c r="F9" s="136"/>
      <c r="G9" s="136"/>
      <c r="H9" s="136"/>
      <c r="I9" s="136"/>
      <c r="J9" s="136"/>
      <c r="K9" s="137"/>
      <c r="L9" s="135" t="str">
        <f>IF(A9="","",VLOOKUP(A9,'①選手名簿（基礎情報）'!$A$5:$J$100,3))</f>
        <v/>
      </c>
      <c r="M9" s="136"/>
      <c r="N9" s="137"/>
      <c r="O9" s="138" t="str">
        <f>IF(A9="","",VLOOKUP(A9,'①選手名簿（基礎情報）'!$A$5:$J$100,9))</f>
        <v/>
      </c>
      <c r="P9" s="139"/>
      <c r="Q9" s="139"/>
      <c r="R9" s="139"/>
      <c r="S9" s="140"/>
      <c r="T9" s="135" t="str">
        <f>IF(A9="","",VLOOKUP(A9,'①選手名簿（基礎情報）'!$A$5:$J$100,10))</f>
        <v/>
      </c>
      <c r="U9" s="136"/>
      <c r="V9" s="136"/>
      <c r="W9" s="136"/>
      <c r="X9" s="136"/>
      <c r="Y9" s="137"/>
    </row>
    <row r="10" spans="1:31" ht="30.75" customHeight="1" x14ac:dyDescent="0.15">
      <c r="B10" s="126">
        <v>3</v>
      </c>
      <c r="C10" s="126"/>
      <c r="D10" s="39">
        <v>3</v>
      </c>
      <c r="E10" s="135" t="str">
        <f>IF(A10="","",VLOOKUP(A10,'①選手名簿（基礎情報）'!$A$5:$J$100,2,))</f>
        <v/>
      </c>
      <c r="F10" s="136"/>
      <c r="G10" s="136"/>
      <c r="H10" s="136"/>
      <c r="I10" s="136"/>
      <c r="J10" s="136"/>
      <c r="K10" s="137"/>
      <c r="L10" s="135" t="str">
        <f>IF(A10="","",VLOOKUP(A10,'①選手名簿（基礎情報）'!$A$5:$J$100,3))</f>
        <v/>
      </c>
      <c r="M10" s="136"/>
      <c r="N10" s="137"/>
      <c r="O10" s="138" t="str">
        <f>IF(A10="","",VLOOKUP(A10,'①選手名簿（基礎情報）'!$A$5:$J$100,9))</f>
        <v/>
      </c>
      <c r="P10" s="139"/>
      <c r="Q10" s="139"/>
      <c r="R10" s="139"/>
      <c r="S10" s="140"/>
      <c r="T10" s="135" t="str">
        <f>IF(A10="","",VLOOKUP(A10,'①選手名簿（基礎情報）'!$A$5:$J$100,10))</f>
        <v/>
      </c>
      <c r="U10" s="136"/>
      <c r="V10" s="136"/>
      <c r="W10" s="136"/>
      <c r="X10" s="136"/>
      <c r="Y10" s="137"/>
    </row>
    <row r="11" spans="1:31" ht="30.75" customHeight="1" x14ac:dyDescent="0.15">
      <c r="B11" s="126">
        <v>4</v>
      </c>
      <c r="C11" s="126"/>
      <c r="D11" s="39">
        <v>4</v>
      </c>
      <c r="E11" s="135" t="str">
        <f>IF(A11="","",VLOOKUP(A11,'①選手名簿（基礎情報）'!$A$5:$J$100,2,))</f>
        <v/>
      </c>
      <c r="F11" s="136"/>
      <c r="G11" s="136"/>
      <c r="H11" s="136"/>
      <c r="I11" s="136"/>
      <c r="J11" s="136"/>
      <c r="K11" s="137"/>
      <c r="L11" s="135" t="str">
        <f>IF(A11="","",VLOOKUP(A11,'①選手名簿（基礎情報）'!$A$5:$J$100,3))</f>
        <v/>
      </c>
      <c r="M11" s="136"/>
      <c r="N11" s="137"/>
      <c r="O11" s="138" t="str">
        <f>IF(A11="","",VLOOKUP(A11,'①選手名簿（基礎情報）'!$A$5:$J$100,9))</f>
        <v/>
      </c>
      <c r="P11" s="139"/>
      <c r="Q11" s="139"/>
      <c r="R11" s="139"/>
      <c r="S11" s="140"/>
      <c r="T11" s="135" t="str">
        <f>IF(A11="","",VLOOKUP(A11,'①選手名簿（基礎情報）'!$A$5:$J$100,10))</f>
        <v/>
      </c>
      <c r="U11" s="136"/>
      <c r="V11" s="136"/>
      <c r="W11" s="136"/>
      <c r="X11" s="136"/>
      <c r="Y11" s="137"/>
    </row>
    <row r="12" spans="1:31" ht="30.75" customHeight="1" x14ac:dyDescent="0.15">
      <c r="B12" s="126">
        <v>5</v>
      </c>
      <c r="C12" s="126"/>
      <c r="D12" s="39">
        <v>5</v>
      </c>
      <c r="E12" s="135" t="str">
        <f>IF(A12="","",VLOOKUP(A12,'①選手名簿（基礎情報）'!$A$5:$J$100,2,))</f>
        <v/>
      </c>
      <c r="F12" s="136"/>
      <c r="G12" s="136"/>
      <c r="H12" s="136"/>
      <c r="I12" s="136"/>
      <c r="J12" s="136"/>
      <c r="K12" s="137"/>
      <c r="L12" s="135" t="str">
        <f>IF(A12="","",VLOOKUP(A12,'①選手名簿（基礎情報）'!$A$5:$J$100,3))</f>
        <v/>
      </c>
      <c r="M12" s="136"/>
      <c r="N12" s="137"/>
      <c r="O12" s="138" t="str">
        <f>IF(A12="","",VLOOKUP(A12,'①選手名簿（基礎情報）'!$A$5:$J$100,9))</f>
        <v/>
      </c>
      <c r="P12" s="139"/>
      <c r="Q12" s="139"/>
      <c r="R12" s="139"/>
      <c r="S12" s="140"/>
      <c r="T12" s="135" t="str">
        <f>IF(A12="","",VLOOKUP(A12,'①選手名簿（基礎情報）'!$A$5:$J$100,10))</f>
        <v/>
      </c>
      <c r="U12" s="136"/>
      <c r="V12" s="136"/>
      <c r="W12" s="136"/>
      <c r="X12" s="136"/>
      <c r="Y12" s="137"/>
    </row>
    <row r="13" spans="1:31" ht="30.75" customHeight="1" x14ac:dyDescent="0.15">
      <c r="B13" s="126">
        <v>6</v>
      </c>
      <c r="C13" s="126"/>
      <c r="D13" s="39">
        <v>6</v>
      </c>
      <c r="E13" s="135" t="str">
        <f>IF(A13="","",VLOOKUP(A13,'①選手名簿（基礎情報）'!$A$5:$J$100,2,))</f>
        <v/>
      </c>
      <c r="F13" s="136"/>
      <c r="G13" s="136"/>
      <c r="H13" s="136"/>
      <c r="I13" s="136"/>
      <c r="J13" s="136"/>
      <c r="K13" s="137"/>
      <c r="L13" s="135" t="str">
        <f>IF(A13="","",VLOOKUP(A13,'①選手名簿（基礎情報）'!$A$5:$J$100,3))</f>
        <v/>
      </c>
      <c r="M13" s="136"/>
      <c r="N13" s="137"/>
      <c r="O13" s="138" t="str">
        <f>IF(A13="","",VLOOKUP(A13,'①選手名簿（基礎情報）'!$A$5:$J$100,9))</f>
        <v/>
      </c>
      <c r="P13" s="139"/>
      <c r="Q13" s="139"/>
      <c r="R13" s="139"/>
      <c r="S13" s="140"/>
      <c r="T13" s="135" t="str">
        <f>IF(A13="","",VLOOKUP(A13,'①選手名簿（基礎情報）'!$A$5:$J$100,10))</f>
        <v/>
      </c>
      <c r="U13" s="136"/>
      <c r="V13" s="136"/>
      <c r="W13" s="136"/>
      <c r="X13" s="136"/>
      <c r="Y13" s="137"/>
    </row>
    <row r="14" spans="1:31" ht="30.75" customHeight="1" x14ac:dyDescent="0.15">
      <c r="B14" s="126">
        <v>7</v>
      </c>
      <c r="C14" s="126"/>
      <c r="D14" s="39">
        <v>7</v>
      </c>
      <c r="E14" s="135" t="str">
        <f>IF(A14="","",VLOOKUP(A14,'①選手名簿（基礎情報）'!$A$5:$J$100,2,))</f>
        <v/>
      </c>
      <c r="F14" s="136"/>
      <c r="G14" s="136"/>
      <c r="H14" s="136"/>
      <c r="I14" s="136"/>
      <c r="J14" s="136"/>
      <c r="K14" s="137"/>
      <c r="L14" s="135" t="str">
        <f>IF(A14="","",VLOOKUP(A14,'①選手名簿（基礎情報）'!$A$5:$J$100,3))</f>
        <v/>
      </c>
      <c r="M14" s="136"/>
      <c r="N14" s="137"/>
      <c r="O14" s="138" t="str">
        <f>IF(A14="","",VLOOKUP(A14,'①選手名簿（基礎情報）'!$A$5:$J$100,9))</f>
        <v/>
      </c>
      <c r="P14" s="139"/>
      <c r="Q14" s="139"/>
      <c r="R14" s="139"/>
      <c r="S14" s="140"/>
      <c r="T14" s="135" t="str">
        <f>IF(A14="","",VLOOKUP(A14,'①選手名簿（基礎情報）'!$A$5:$J$100,10))</f>
        <v/>
      </c>
      <c r="U14" s="136"/>
      <c r="V14" s="136"/>
      <c r="W14" s="136"/>
      <c r="X14" s="136"/>
      <c r="Y14" s="137"/>
    </row>
    <row r="15" spans="1:31" ht="30.75" customHeight="1" x14ac:dyDescent="0.15">
      <c r="B15" s="126">
        <v>8</v>
      </c>
      <c r="C15" s="126"/>
      <c r="D15" s="39">
        <v>8</v>
      </c>
      <c r="E15" s="135" t="str">
        <f>IF(A15="","",VLOOKUP(A15,'①選手名簿（基礎情報）'!$A$5:$J$100,2,))</f>
        <v/>
      </c>
      <c r="F15" s="136"/>
      <c r="G15" s="136"/>
      <c r="H15" s="136"/>
      <c r="I15" s="136"/>
      <c r="J15" s="136"/>
      <c r="K15" s="137"/>
      <c r="L15" s="135" t="str">
        <f>IF(A15="","",VLOOKUP(A15,'①選手名簿（基礎情報）'!$A$5:$J$100,3))</f>
        <v/>
      </c>
      <c r="M15" s="136"/>
      <c r="N15" s="137"/>
      <c r="O15" s="138" t="str">
        <f>IF(A15="","",VLOOKUP(A15,'①選手名簿（基礎情報）'!$A$5:$J$100,9))</f>
        <v/>
      </c>
      <c r="P15" s="139"/>
      <c r="Q15" s="139"/>
      <c r="R15" s="139"/>
      <c r="S15" s="140"/>
      <c r="T15" s="135" t="str">
        <f>IF(A15="","",VLOOKUP(A15,'①選手名簿（基礎情報）'!$A$5:$J$100,10))</f>
        <v/>
      </c>
      <c r="U15" s="136"/>
      <c r="V15" s="136"/>
      <c r="W15" s="136"/>
      <c r="X15" s="136"/>
      <c r="Y15" s="137"/>
    </row>
    <row r="16" spans="1:31" ht="30.75" customHeight="1" x14ac:dyDescent="0.15">
      <c r="B16" s="126">
        <v>9</v>
      </c>
      <c r="C16" s="126"/>
      <c r="D16" s="39">
        <v>9</v>
      </c>
      <c r="E16" s="135" t="str">
        <f>IF(A16="","",VLOOKUP(A16,'①選手名簿（基礎情報）'!$A$5:$J$100,2,))</f>
        <v/>
      </c>
      <c r="F16" s="136"/>
      <c r="G16" s="136"/>
      <c r="H16" s="136"/>
      <c r="I16" s="136"/>
      <c r="J16" s="136"/>
      <c r="K16" s="137"/>
      <c r="L16" s="135" t="str">
        <f>IF(A16="","",VLOOKUP(A16,'①選手名簿（基礎情報）'!$A$5:$J$100,3))</f>
        <v/>
      </c>
      <c r="M16" s="136"/>
      <c r="N16" s="137"/>
      <c r="O16" s="138" t="str">
        <f>IF(A16="","",VLOOKUP(A16,'①選手名簿（基礎情報）'!$A$5:$J$100,9))</f>
        <v/>
      </c>
      <c r="P16" s="139"/>
      <c r="Q16" s="139"/>
      <c r="R16" s="139"/>
      <c r="S16" s="140"/>
      <c r="T16" s="135" t="str">
        <f>IF(A16="","",VLOOKUP(A16,'①選手名簿（基礎情報）'!$A$5:$J$100,10))</f>
        <v/>
      </c>
      <c r="U16" s="136"/>
      <c r="V16" s="136"/>
      <c r="W16" s="136"/>
      <c r="X16" s="136"/>
      <c r="Y16" s="137"/>
    </row>
    <row r="17" spans="2:25" ht="30.75" customHeight="1" x14ac:dyDescent="0.15">
      <c r="B17" s="126">
        <v>10</v>
      </c>
      <c r="C17" s="126"/>
      <c r="D17" s="39">
        <v>10</v>
      </c>
      <c r="E17" s="135" t="str">
        <f>IF(A17="","",VLOOKUP(A17,'①選手名簿（基礎情報）'!$A$5:$J$100,2,))</f>
        <v/>
      </c>
      <c r="F17" s="136"/>
      <c r="G17" s="136"/>
      <c r="H17" s="136"/>
      <c r="I17" s="136"/>
      <c r="J17" s="136"/>
      <c r="K17" s="137"/>
      <c r="L17" s="135" t="str">
        <f>IF(A17="","",VLOOKUP(A17,'①選手名簿（基礎情報）'!$A$5:$J$100,3))</f>
        <v/>
      </c>
      <c r="M17" s="136"/>
      <c r="N17" s="137"/>
      <c r="O17" s="138" t="str">
        <f>IF(A17="","",VLOOKUP(A17,'①選手名簿（基礎情報）'!$A$5:$J$100,9))</f>
        <v/>
      </c>
      <c r="P17" s="139"/>
      <c r="Q17" s="139"/>
      <c r="R17" s="139"/>
      <c r="S17" s="140"/>
      <c r="T17" s="135" t="str">
        <f>IF(A17="","",VLOOKUP(A17,'①選手名簿（基礎情報）'!$A$5:$J$100,10))</f>
        <v/>
      </c>
      <c r="U17" s="136"/>
      <c r="V17" s="136"/>
      <c r="W17" s="136"/>
      <c r="X17" s="136"/>
      <c r="Y17" s="137"/>
    </row>
    <row r="18" spans="2:25" ht="30.75" customHeight="1" x14ac:dyDescent="0.15">
      <c r="B18" s="126">
        <v>11</v>
      </c>
      <c r="C18" s="126"/>
      <c r="D18" s="39">
        <v>11</v>
      </c>
      <c r="E18" s="135" t="str">
        <f>IF(A18="","",VLOOKUP(A18,'①選手名簿（基礎情報）'!$A$5:$J$100,2,))</f>
        <v/>
      </c>
      <c r="F18" s="136"/>
      <c r="G18" s="136"/>
      <c r="H18" s="136"/>
      <c r="I18" s="136"/>
      <c r="J18" s="136"/>
      <c r="K18" s="137"/>
      <c r="L18" s="135" t="str">
        <f>IF(A18="","",VLOOKUP(A18,'①選手名簿（基礎情報）'!$A$5:$J$100,3))</f>
        <v/>
      </c>
      <c r="M18" s="136"/>
      <c r="N18" s="137"/>
      <c r="O18" s="138" t="str">
        <f>IF(A18="","",VLOOKUP(A18,'①選手名簿（基礎情報）'!$A$5:$J$100,9))</f>
        <v/>
      </c>
      <c r="P18" s="139"/>
      <c r="Q18" s="139"/>
      <c r="R18" s="139"/>
      <c r="S18" s="140"/>
      <c r="T18" s="135" t="str">
        <f>IF(A18="","",VLOOKUP(A18,'①選手名簿（基礎情報）'!$A$5:$J$100,10))</f>
        <v/>
      </c>
      <c r="U18" s="136"/>
      <c r="V18" s="136"/>
      <c r="W18" s="136"/>
      <c r="X18" s="136"/>
      <c r="Y18" s="137"/>
    </row>
    <row r="19" spans="2:25" ht="30.75" customHeight="1" x14ac:dyDescent="0.15">
      <c r="B19" s="126">
        <v>12</v>
      </c>
      <c r="C19" s="126"/>
      <c r="D19" s="39">
        <v>12</v>
      </c>
      <c r="E19" s="135" t="str">
        <f>IF(A19="","",VLOOKUP(A19,'①選手名簿（基礎情報）'!$A$5:$J$100,2,))</f>
        <v/>
      </c>
      <c r="F19" s="136"/>
      <c r="G19" s="136"/>
      <c r="H19" s="136"/>
      <c r="I19" s="136"/>
      <c r="J19" s="136"/>
      <c r="K19" s="137"/>
      <c r="L19" s="135" t="str">
        <f>IF(A19="","",VLOOKUP(A19,'①選手名簿（基礎情報）'!$A$5:$J$100,3))</f>
        <v/>
      </c>
      <c r="M19" s="136"/>
      <c r="N19" s="137"/>
      <c r="O19" s="138" t="str">
        <f>IF(A19="","",VLOOKUP(A19,'①選手名簿（基礎情報）'!$A$5:$J$100,9))</f>
        <v/>
      </c>
      <c r="P19" s="139"/>
      <c r="Q19" s="139"/>
      <c r="R19" s="139"/>
      <c r="S19" s="140"/>
      <c r="T19" s="135" t="str">
        <f>IF(A19="","",VLOOKUP(A19,'①選手名簿（基礎情報）'!$A$5:$J$100,10))</f>
        <v/>
      </c>
      <c r="U19" s="136"/>
      <c r="V19" s="136"/>
      <c r="W19" s="136"/>
      <c r="X19" s="136"/>
      <c r="Y19" s="137"/>
    </row>
    <row r="20" spans="2:25" ht="5.25" customHeight="1" x14ac:dyDescent="0.15">
      <c r="B20" s="144"/>
      <c r="C20" s="1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2:25" ht="27" customHeight="1" x14ac:dyDescent="0.15">
      <c r="B21" s="145" t="s">
        <v>58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2:25" ht="6" customHeight="1" x14ac:dyDescent="0.15">
      <c r="B22" s="144"/>
      <c r="C22" s="14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2:25" ht="27" customHeight="1" thickBot="1" x14ac:dyDescent="0.2">
      <c r="B23" s="145" t="s">
        <v>60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 t="s">
        <v>59</v>
      </c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</row>
    <row r="24" spans="2:25" ht="6.75" customHeight="1" thickTop="1" x14ac:dyDescent="0.15">
      <c r="B24" s="144"/>
      <c r="C24" s="144"/>
      <c r="D24" s="37"/>
      <c r="E24" s="40"/>
      <c r="F24" s="40"/>
      <c r="G24" s="40"/>
      <c r="H24" s="40"/>
      <c r="I24" s="40"/>
      <c r="J24" s="40"/>
      <c r="K24" s="40"/>
      <c r="L24" s="40"/>
      <c r="M24" s="40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2:25" ht="27" customHeight="1" x14ac:dyDescent="0.15">
      <c r="B25" s="145" t="s">
        <v>79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</row>
    <row r="26" spans="2:25" ht="4.5" customHeight="1" x14ac:dyDescent="0.15">
      <c r="B26" s="144"/>
      <c r="C26" s="14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25" ht="27" customHeight="1" x14ac:dyDescent="0.15">
      <c r="B27" s="38"/>
      <c r="C27" s="143">
        <f ca="1">TODAY()</f>
        <v>43839</v>
      </c>
      <c r="D27" s="143"/>
      <c r="E27" s="143"/>
      <c r="F27" s="143"/>
      <c r="G27" s="143"/>
      <c r="H27" s="143"/>
      <c r="I27" s="143"/>
      <c r="J27" s="143"/>
      <c r="K27" s="143"/>
      <c r="L27" s="14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2:25" ht="5.25" customHeight="1" x14ac:dyDescent="0.1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2:25" ht="27" customHeight="1" x14ac:dyDescent="0.15">
      <c r="B29" s="37"/>
      <c r="C29" s="37"/>
      <c r="F29" s="124" t="str">
        <f>IF('①選手名簿（基礎情報）'!A2="","",'①選手名簿（基礎情報）'!A2)</f>
        <v/>
      </c>
      <c r="G29" s="124"/>
      <c r="H29" s="124"/>
      <c r="I29" s="124"/>
      <c r="J29" s="124"/>
      <c r="K29" s="124"/>
      <c r="L29" s="124"/>
      <c r="M29" s="124"/>
      <c r="N29" s="48" t="s">
        <v>74</v>
      </c>
      <c r="O29" s="125" t="str">
        <f>IF('①選手名簿（基礎情報）'!M2="","",'①選手名簿（基礎情報）'!M2)</f>
        <v/>
      </c>
      <c r="P29" s="125"/>
      <c r="Q29" s="125"/>
      <c r="R29" s="125"/>
      <c r="S29" s="125"/>
      <c r="T29" s="125"/>
      <c r="U29" s="48" t="s">
        <v>75</v>
      </c>
      <c r="V29" s="37"/>
      <c r="W29" s="37"/>
      <c r="X29" s="37"/>
      <c r="Y29" s="37"/>
    </row>
    <row r="30" spans="2:25" ht="27" customHeight="1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</sheetData>
  <mergeCells count="93">
    <mergeCell ref="T19:Y19"/>
    <mergeCell ref="B21:Y21"/>
    <mergeCell ref="B23:M23"/>
    <mergeCell ref="N23:Y23"/>
    <mergeCell ref="B22:C22"/>
    <mergeCell ref="B20:C20"/>
    <mergeCell ref="A6:A7"/>
    <mergeCell ref="C27:L27"/>
    <mergeCell ref="E19:K19"/>
    <mergeCell ref="L19:N19"/>
    <mergeCell ref="O19:S19"/>
    <mergeCell ref="B24:C24"/>
    <mergeCell ref="B26:C26"/>
    <mergeCell ref="B25:Y25"/>
    <mergeCell ref="E17:K17"/>
    <mergeCell ref="L17:N17"/>
    <mergeCell ref="O17:S17"/>
    <mergeCell ref="T17:Y17"/>
    <mergeCell ref="E18:K18"/>
    <mergeCell ref="L18:N18"/>
    <mergeCell ref="O18:S18"/>
    <mergeCell ref="T18:Y18"/>
    <mergeCell ref="E15:K15"/>
    <mergeCell ref="L15:N15"/>
    <mergeCell ref="O15:S15"/>
    <mergeCell ref="T15:Y15"/>
    <mergeCell ref="E16:K16"/>
    <mergeCell ref="L16:N16"/>
    <mergeCell ref="O16:S16"/>
    <mergeCell ref="T16:Y16"/>
    <mergeCell ref="E13:K13"/>
    <mergeCell ref="L13:N13"/>
    <mergeCell ref="O13:S13"/>
    <mergeCell ref="T13:Y13"/>
    <mergeCell ref="E14:K14"/>
    <mergeCell ref="L14:N14"/>
    <mergeCell ref="O14:S14"/>
    <mergeCell ref="T14:Y14"/>
    <mergeCell ref="E11:K11"/>
    <mergeCell ref="L11:N11"/>
    <mergeCell ref="O11:S11"/>
    <mergeCell ref="T11:Y11"/>
    <mergeCell ref="E12:K12"/>
    <mergeCell ref="L12:N12"/>
    <mergeCell ref="O12:S12"/>
    <mergeCell ref="T12:Y12"/>
    <mergeCell ref="E9:K9"/>
    <mergeCell ref="L9:N9"/>
    <mergeCell ref="O9:S9"/>
    <mergeCell ref="T9:Y9"/>
    <mergeCell ref="E10:K10"/>
    <mergeCell ref="L10:N10"/>
    <mergeCell ref="O10:S10"/>
    <mergeCell ref="T10:Y10"/>
    <mergeCell ref="O7:S7"/>
    <mergeCell ref="T7:Y7"/>
    <mergeCell ref="E8:K8"/>
    <mergeCell ref="L8:N8"/>
    <mergeCell ref="O8:S8"/>
    <mergeCell ref="T8:Y8"/>
    <mergeCell ref="D7:K7"/>
    <mergeCell ref="B17:C17"/>
    <mergeCell ref="B18:C18"/>
    <mergeCell ref="B19:C19"/>
    <mergeCell ref="B1:Y1"/>
    <mergeCell ref="D2:Y2"/>
    <mergeCell ref="P4:Q4"/>
    <mergeCell ref="D6:I6"/>
    <mergeCell ref="J6:K6"/>
    <mergeCell ref="L6:Q6"/>
    <mergeCell ref="R6:S6"/>
    <mergeCell ref="T6:Y6"/>
    <mergeCell ref="D3:Y3"/>
    <mergeCell ref="D4:O4"/>
    <mergeCell ref="R4:Y4"/>
    <mergeCell ref="D5:Y5"/>
    <mergeCell ref="L7:N7"/>
    <mergeCell ref="F29:M29"/>
    <mergeCell ref="O29:T29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5:C15"/>
    <mergeCell ref="B16:C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①選手名簿（基礎情報）</vt:lpstr>
      <vt:lpstr>３含名簿</vt:lpstr>
      <vt:lpstr>②春季大会申込書</vt:lpstr>
      <vt:lpstr>③－１山匝大会申込書</vt:lpstr>
      <vt:lpstr>③－２山匝大会プロ用</vt:lpstr>
      <vt:lpstr>④１年生大会申込書</vt:lpstr>
      <vt:lpstr>⑤匝陵杯申込書</vt:lpstr>
      <vt:lpstr>②春季大会申込書!Print_Area</vt:lpstr>
      <vt:lpstr>'③－１山匝大会申込書'!Print_Area</vt:lpstr>
      <vt:lpstr>'③－２山匝大会プロ用'!Print_Area</vt:lpstr>
      <vt:lpstr>'３含名簿'!Print_Area</vt:lpstr>
      <vt:lpstr>④１年生大会申込書!Print_Area</vt:lpstr>
      <vt:lpstr>⑤匝陵杯申込書!Print_Area</vt:lpstr>
    </vt:vector>
  </TitlesOfParts>
  <Company>山武市教育委員会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ualadmin</dc:creator>
  <cp:lastModifiedBy>朝倉　秀明</cp:lastModifiedBy>
  <cp:lastPrinted>2020-01-08T15:28:29Z</cp:lastPrinted>
  <dcterms:created xsi:type="dcterms:W3CDTF">2016-04-03T23:32:07Z</dcterms:created>
  <dcterms:modified xsi:type="dcterms:W3CDTF">2020-01-08T15:30:34Z</dcterms:modified>
</cp:coreProperties>
</file>